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基础数据" sheetId="6" r:id="rId1"/>
    <sheet name="整体自评" sheetId="7" r:id="rId2"/>
    <sheet name="1、整体指标" sheetId="9" state="hidden" r:id="rId3"/>
    <sheet name="项目自评" sheetId="8" r:id="rId4"/>
    <sheet name="2、项目指标" sheetId="10" state="hidden" r:id="rId5"/>
    <sheet name="城乡居保项目支出 (运行维护经费-2万元) " sheetId="5" state="hidden" r:id="rId6"/>
  </sheets>
  <calcPr calcId="144525"/>
</workbook>
</file>

<file path=xl/sharedStrings.xml><?xml version="1.0" encoding="utf-8"?>
<sst xmlns="http://schemas.openxmlformats.org/spreadsheetml/2006/main" count="361" uniqueCount="189">
  <si>
    <t>附件2</t>
  </si>
  <si>
    <t>湖南省人事考试院</t>
  </si>
  <si>
    <t>部门整体支出绩效评价基础数据表</t>
  </si>
  <si>
    <t>财政供养人员情况</t>
  </si>
  <si>
    <t>编制数</t>
  </si>
  <si>
    <t>2021年实际在职人数</t>
  </si>
  <si>
    <t>控制率</t>
  </si>
  <si>
    <t>经费控制情况</t>
  </si>
  <si>
    <t>2020年决算数</t>
  </si>
  <si>
    <t>2021年预算数</t>
  </si>
  <si>
    <t>2021年决算数</t>
  </si>
  <si>
    <t>三公经费</t>
  </si>
  <si>
    <t xml:space="preserve">   1、公务用车购置和维护经费</t>
  </si>
  <si>
    <t xml:space="preserve">       其中：公车购置</t>
  </si>
  <si>
    <t xml:space="preserve">             公车运行维护</t>
  </si>
  <si>
    <t xml:space="preserve">   2、出国经费</t>
  </si>
  <si>
    <t xml:space="preserve">   3、公务接待</t>
  </si>
  <si>
    <t>项目支出：</t>
  </si>
  <si>
    <t xml:space="preserve">    1、业务工作经费</t>
  </si>
  <si>
    <t xml:space="preserve">    2、运行维护经费</t>
  </si>
  <si>
    <t>3、省级专项资金</t>
  </si>
  <si>
    <t>其中：业务工作经费</t>
  </si>
  <si>
    <t xml:space="preserve">      资本性支出</t>
  </si>
  <si>
    <t>4、其他事业类发展资金</t>
  </si>
  <si>
    <t>……</t>
  </si>
  <si>
    <t>公用经费</t>
  </si>
  <si>
    <t xml:space="preserve">    其中：办公经费</t>
  </si>
  <si>
    <t xml:space="preserve">          水费、电费、差旅费</t>
  </si>
  <si>
    <t xml:space="preserve">          会议费、培训费</t>
  </si>
  <si>
    <t>政府采购金额</t>
  </si>
  <si>
    <t xml:space="preserve">部门基本支出预算调整 </t>
  </si>
  <si>
    <t>楼堂馆所控制情况</t>
  </si>
  <si>
    <t>批复规模</t>
  </si>
  <si>
    <t>实际规模（㎡）</t>
  </si>
  <si>
    <t>规模控制率</t>
  </si>
  <si>
    <t>预算投资（万元）</t>
  </si>
  <si>
    <t>实际投资（万元）</t>
  </si>
  <si>
    <t>投资概算控制率</t>
  </si>
  <si>
    <t>（2021年完工项目）</t>
  </si>
  <si>
    <t>（㎡）</t>
  </si>
  <si>
    <t>厉行节约保障措施</t>
  </si>
  <si>
    <t>说明：“项目支出”需要填报基本支出以外的所有项目支出情况，“公用经费”填报基本支出中的一般商品和服务支出。</t>
  </si>
  <si>
    <t>填表人：</t>
  </si>
  <si>
    <t>填报日期：</t>
  </si>
  <si>
    <t>联系电话：</t>
  </si>
  <si>
    <t>单位负责人签字：</t>
  </si>
  <si>
    <r>
      <rPr>
        <b/>
        <sz val="14"/>
        <rFont val="方正小标宋简体"/>
        <charset val="134"/>
      </rPr>
      <t xml:space="preserve">
</t>
    </r>
    <r>
      <rPr>
        <b/>
        <sz val="18"/>
        <rFont val="方正小标宋简体"/>
        <charset val="134"/>
      </rPr>
      <t>部门整体支出绩效自评表</t>
    </r>
    <r>
      <rPr>
        <b/>
        <sz val="14"/>
        <rFont val="方正小标宋简体"/>
        <charset val="134"/>
      </rPr>
      <t xml:space="preserve">
</t>
    </r>
    <r>
      <rPr>
        <b/>
        <sz val="12"/>
        <rFont val="仿宋"/>
        <charset val="134"/>
      </rPr>
      <t>（  2021 年度）</t>
    </r>
  </si>
  <si>
    <t>省级预算部门名称</t>
  </si>
  <si>
    <t>年度预</t>
  </si>
  <si>
    <t>年初预算数</t>
  </si>
  <si>
    <t>全年预算数</t>
  </si>
  <si>
    <t>全年执行数</t>
  </si>
  <si>
    <t>分值</t>
  </si>
  <si>
    <t>执行率</t>
  </si>
  <si>
    <t>得分</t>
  </si>
  <si>
    <t>算申请</t>
  </si>
  <si>
    <t>（万元）</t>
  </si>
  <si>
    <t>年度资金总额</t>
  </si>
  <si>
    <t>按收入性质分：</t>
  </si>
  <si>
    <t>按支出性质分：</t>
  </si>
  <si>
    <t>其中：  一般公共预算：             2752.79</t>
  </si>
  <si>
    <t>其中：基本支出：   913.49</t>
  </si>
  <si>
    <t>政府性基金拨款：</t>
  </si>
  <si>
    <t>项目支出：   2002.71</t>
  </si>
  <si>
    <t>纳入专户管理的非税收入拨款：</t>
  </si>
  <si>
    <t>其他资金：204.71(上年结转)</t>
  </si>
  <si>
    <t>年度总体目标</t>
  </si>
  <si>
    <t>预期目标</t>
  </si>
  <si>
    <t>实际完成情况　</t>
  </si>
  <si>
    <t>安全顺利完成各项人事考试任务，各项经费支出，按照年初预算执行</t>
  </si>
  <si>
    <t>完成当年的预算收入</t>
  </si>
  <si>
    <t>　　</t>
  </si>
  <si>
    <t>绩
效
指
示</t>
  </si>
  <si>
    <t>一级指标</t>
  </si>
  <si>
    <t>二级指标</t>
  </si>
  <si>
    <t>三级指标</t>
  </si>
  <si>
    <t>年度指标值</t>
  </si>
  <si>
    <t>实际完成值</t>
  </si>
  <si>
    <t>偏差原因</t>
  </si>
  <si>
    <t>分析及</t>
  </si>
  <si>
    <t>改进措施</t>
  </si>
  <si>
    <t>产出指标
（50分）</t>
  </si>
  <si>
    <t>数量
指标</t>
  </si>
  <si>
    <t>预算执行率</t>
  </si>
  <si>
    <t>在职人员控制率</t>
  </si>
  <si>
    <t>≦100%</t>
  </si>
  <si>
    <t>考试计划完成情况</t>
  </si>
  <si>
    <t>质量
指标</t>
  </si>
  <si>
    <t>管理制度健全性</t>
  </si>
  <si>
    <t>内控制度以遵循厅机关为主，有待进一步完善。</t>
  </si>
  <si>
    <t>资金使用合规性</t>
  </si>
  <si>
    <t>考试安全管控情况</t>
  </si>
  <si>
    <t>打击涉考违法犯罪措施实施情况</t>
  </si>
  <si>
    <t>时效
指标</t>
  </si>
  <si>
    <t>考试组织及时性</t>
  </si>
  <si>
    <t>成本
指标</t>
  </si>
  <si>
    <t>公用经费控制率</t>
  </si>
  <si>
    <t>“三公经费”控制率</t>
  </si>
  <si>
    <t>政府采购执行率</t>
  </si>
  <si>
    <t>效益指标
（30分）</t>
  </si>
  <si>
    <t>经济效益指标</t>
  </si>
  <si>
    <t>非税收入完成率</t>
  </si>
  <si>
    <t>2750万元</t>
  </si>
  <si>
    <t>2819万元</t>
  </si>
  <si>
    <t>社会效益指标</t>
  </si>
  <si>
    <t>对社会评才选才的贡献</t>
  </si>
  <si>
    <t>较大</t>
  </si>
  <si>
    <t>可持续影响指标</t>
  </si>
  <si>
    <t>行政效能</t>
  </si>
  <si>
    <t>实施效果 较好</t>
  </si>
  <si>
    <t>满意度指标（10分）</t>
  </si>
  <si>
    <t>服务对象满意度指标</t>
  </si>
  <si>
    <t>社会公众或服务对象满意度</t>
  </si>
  <si>
    <t>总分</t>
  </si>
  <si>
    <t>评价标准</t>
  </si>
  <si>
    <t>指标说明</t>
  </si>
  <si>
    <t xml:space="preserve">年度指标值 </t>
  </si>
  <si>
    <t>偏差原因分析及改进措施</t>
  </si>
  <si>
    <t>预算完成率95%及以上计10分，95（不含）-90%（含），计6分，90-80%（含），计4分，小于80%不得分；</t>
  </si>
  <si>
    <t>单位本年度预算完成数与预算数的比率，用以反映和考核单位预算完成程度；</t>
  </si>
  <si>
    <t>在职人员控制率≦100%，计5分；每超过1%扣0.5分，扣完为止。</t>
  </si>
  <si>
    <t>在职人员控制率=（在职人员数/编制数）×100%，在职人员数：部门（单位）实际在职人数，以财政厅确定的部门决算编制口径为准。</t>
  </si>
  <si>
    <t>计划完成考试场数，计满分，否则完成比率每减少5%扣0.5分，扣完为止</t>
  </si>
  <si>
    <t>考试计划完成率=实际考试场数/计划考试场数×100% 。</t>
  </si>
  <si>
    <t>①有财务管理制度，2分；②相关内控管理制度得到有效执行，2分，否则酌情计分。</t>
  </si>
  <si>
    <r>
      <rPr>
        <sz val="10"/>
        <color theme="1"/>
        <rFont val="宋体"/>
        <charset val="134"/>
        <scheme val="major"/>
      </rPr>
      <t>①支出符合国家财经法规和财务管理制度规定以及有关专项资金管理办法的规定；②资金拨付有完整的审批程序和手续；③项目支出按规定经过评估论证；</t>
    </r>
    <r>
      <rPr>
        <b/>
        <sz val="10"/>
        <color theme="1"/>
        <rFont val="宋体"/>
        <charset val="134"/>
        <scheme val="major"/>
      </rPr>
      <t>④支出符合部门预算批复的用途；</t>
    </r>
    <r>
      <rPr>
        <sz val="10"/>
        <color theme="1"/>
        <rFont val="宋体"/>
        <charset val="134"/>
        <scheme val="major"/>
      </rPr>
      <t>⑤资金使用无截留、挤占、挪用、虚列支出等情况.以上情况每出现1例不符合要求的扣1分，扣完为止。</t>
    </r>
  </si>
  <si>
    <t>考试安全管控有效，记满分，否则完成比率每减少5%扣0.5分，扣完为止</t>
  </si>
  <si>
    <t>打击涉考违法犯罪措施实施有效，记满分，否则完成比率每减少5%扣0.5分，扣完为止</t>
  </si>
  <si>
    <t>组织考试按计划及时开展计10分，一项未及时开展扣0.5分，扣完为止</t>
  </si>
  <si>
    <t>100%以下（含）计5分，每超出1%扣1分，扣完为止。</t>
  </si>
  <si>
    <t>“三公经费”控制在100%以下（含）计满分，每超出1%扣1分，扣完为止。</t>
  </si>
  <si>
    <t>设备采购成本控制在预算范围内计5分，超过不得分。</t>
  </si>
  <si>
    <t>完成非税收入任务，记满分，否则完成比率每减少1%扣0.2分，扣完为止</t>
  </si>
  <si>
    <t>对社会评才选才的贡献较大，计10分，良好7分；一般5分，无效果或者效果不明显0分</t>
  </si>
  <si>
    <t>推动网上办事，提高行政效率效果明显的计10分，良好7分；一般5分，无效果或者效果不明显0分</t>
  </si>
  <si>
    <t>根据部门自评材料评定。</t>
  </si>
  <si>
    <t>90%（含）以上计10分；80%（含）-90%，计8分；70%（含）-80%，计6分；低于70%计0分。</t>
  </si>
  <si>
    <t>合计</t>
  </si>
  <si>
    <r>
      <rPr>
        <sz val="18"/>
        <rFont val="方正小标宋简体"/>
        <charset val="134"/>
      </rPr>
      <t>项目支出绩效自评表</t>
    </r>
    <r>
      <rPr>
        <sz val="16"/>
        <rFont val="方正小标宋简体"/>
        <charset val="134"/>
      </rPr>
      <t xml:space="preserve">
</t>
    </r>
    <r>
      <rPr>
        <sz val="14"/>
        <rFont val="仿宋"/>
        <charset val="134"/>
      </rPr>
      <t>（</t>
    </r>
    <r>
      <rPr>
        <sz val="14"/>
        <rFont val="方正小标宋简体"/>
        <charset val="134"/>
      </rPr>
      <t>2021</t>
    </r>
    <r>
      <rPr>
        <sz val="14"/>
        <rFont val="仿宋"/>
        <charset val="134"/>
      </rPr>
      <t>年度）</t>
    </r>
  </si>
  <si>
    <t>项目支</t>
  </si>
  <si>
    <t>业务工作经费</t>
  </si>
  <si>
    <t>出名称</t>
  </si>
  <si>
    <t>主管部门</t>
  </si>
  <si>
    <t>湖南省人力资源和社会保障厅</t>
  </si>
  <si>
    <t>实施单位</t>
  </si>
  <si>
    <t>项目资金
（万元）</t>
  </si>
  <si>
    <t>年初</t>
  </si>
  <si>
    <t>全年</t>
  </si>
  <si>
    <t>预算数</t>
  </si>
  <si>
    <t>执行数</t>
  </si>
  <si>
    <t>年度资金总额　</t>
  </si>
  <si>
    <t>其中：当年财政拨款　</t>
  </si>
  <si>
    <t>上年结转资金　</t>
  </si>
  <si>
    <t>其他资金</t>
  </si>
  <si>
    <t>绩效指标</t>
  </si>
  <si>
    <t>产出指标（50分）</t>
  </si>
  <si>
    <t>数量指标</t>
  </si>
  <si>
    <t>公务员类招录考试完成情况</t>
  </si>
  <si>
    <t>专业技术资格考试计划完成情况</t>
  </si>
  <si>
    <t>质量指标</t>
  </si>
  <si>
    <t>时效指标</t>
  </si>
  <si>
    <t>考试组织按时性</t>
  </si>
  <si>
    <t>成本指标</t>
  </si>
  <si>
    <t>效益指标（30分）</t>
  </si>
  <si>
    <t>非税收入</t>
  </si>
  <si>
    <t>为招聘单位选拔人才</t>
  </si>
  <si>
    <t>①有财务管理等制度，2分；②相关内控管理制度得到有效执行，2分，否则酌情计分。</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</si>
  <si>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1例不符合要求的扣1分，扣完为止。</t>
  </si>
  <si>
    <t>设备采购等资本性支出未超出概算，计满分，超出不得分</t>
  </si>
  <si>
    <t>产出指标（60分）</t>
  </si>
  <si>
    <t>设备购买数量</t>
  </si>
  <si>
    <t>是，计满分，否，计0分</t>
  </si>
  <si>
    <t xml:space="preserve">是否按计划完成采购数量 </t>
  </si>
  <si>
    <t>①有内控管理制度，2分；②相关内控管理制度得到有效执行，3分，否则酌情计分。</t>
  </si>
  <si>
    <t>采购设备质量合规性</t>
  </si>
  <si>
    <t>是否合格</t>
  </si>
  <si>
    <t>政府采购及时率</t>
  </si>
  <si>
    <t xml:space="preserve">是否及时完成采购数量 </t>
  </si>
  <si>
    <t>100%计5分，每超过（降低）5%扣2分，扣完为止。</t>
  </si>
  <si>
    <t>政府采购执行率=（实际政府采购金额/政府采购预算数）×100%</t>
  </si>
  <si>
    <t>效益指标（20）</t>
  </si>
  <si>
    <t>使用效能</t>
  </si>
  <si>
    <t>推动网上办事，提高行政效率效果较好的计8分；一般5分；无效果或者效果不明显0分</t>
  </si>
  <si>
    <t>社会公众或服务对象满意度指标</t>
  </si>
  <si>
    <t>90%（含）以上计10分；</t>
  </si>
  <si>
    <t>社会公众或服务对象是指部门（单位）履行职责而影响到的部门、群体或个人，一般采取社会调查的方式。</t>
  </si>
  <si>
    <t>80%（含）-90%，计8分；</t>
  </si>
  <si>
    <t>70%（含）-80%，计6分；</t>
  </si>
  <si>
    <t>低于70%计0分。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</si>
</sst>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theme="1"/>
      <name val="宋体"/>
      <charset val="134"/>
      <scheme val="minor"/>
    </font>
    <font>
      <sz val="10"/>
      <color theme="1"/>
      <name val="黑体"/>
      <charset val="134"/>
    </font>
    <font>
      <sz val="10"/>
      <color theme="1"/>
      <name val="宋体"/>
      <charset val="134"/>
      <scheme val="major"/>
    </font>
    <font>
      <sz val="10"/>
      <name val="宋体"/>
      <charset val="134"/>
    </font>
    <font>
      <sz val="10.5"/>
      <color rgb="FF000000"/>
      <name val="仿宋"/>
      <charset val="134"/>
    </font>
    <font>
      <sz val="10"/>
      <name val="宋体"/>
      <charset val="134"/>
      <scheme val="major"/>
    </font>
    <font>
      <sz val="18"/>
      <name val="方正小标宋简体"/>
      <charset val="134"/>
    </font>
    <font>
      <sz val="16"/>
      <name val="方正小标宋简体"/>
      <charset val="134"/>
    </font>
    <font>
      <sz val="10.5"/>
      <name val="仿宋"/>
      <charset val="134"/>
    </font>
    <font>
      <sz val="10.5"/>
      <color rgb="FFFF0000"/>
      <name val="仿宋"/>
      <charset val="134"/>
    </font>
    <font>
      <sz val="9"/>
      <color rgb="FF000000"/>
      <name val="仿宋"/>
      <charset val="134"/>
    </font>
    <font>
      <sz val="11"/>
      <color rgb="FFFF0000"/>
      <name val="宋体"/>
      <charset val="134"/>
      <scheme val="minor"/>
    </font>
    <font>
      <b/>
      <sz val="14"/>
      <name val="方正小标宋简体"/>
      <charset val="134"/>
    </font>
    <font>
      <sz val="12"/>
      <name val="仿宋"/>
      <charset val="134"/>
    </font>
    <font>
      <sz val="16"/>
      <color theme="1"/>
      <name val="黑体"/>
      <charset val="134"/>
    </font>
    <font>
      <sz val="18"/>
      <color theme="1"/>
      <name val="方正小标宋_GBK"/>
      <charset val="134"/>
    </font>
    <font>
      <sz val="10.5"/>
      <color theme="1"/>
      <name val="宋体"/>
      <charset val="134"/>
    </font>
    <font>
      <b/>
      <sz val="10.5"/>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
      <sz val="14"/>
      <name val="仿宋"/>
      <charset val="134"/>
    </font>
    <font>
      <sz val="14"/>
      <name val="方正小标宋简体"/>
      <charset val="134"/>
    </font>
    <font>
      <b/>
      <sz val="10"/>
      <color theme="1"/>
      <name val="宋体"/>
      <charset val="134"/>
      <scheme val="major"/>
    </font>
    <font>
      <b/>
      <sz val="18"/>
      <name val="方正小标宋简体"/>
      <charset val="134"/>
    </font>
    <font>
      <b/>
      <sz val="12"/>
      <name val="仿宋"/>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13"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4" applyNumberFormat="0" applyFill="0" applyAlignment="0" applyProtection="0">
      <alignment vertical="center"/>
    </xf>
    <xf numFmtId="0" fontId="29" fillId="0" borderId="14" applyNumberFormat="0" applyFill="0" applyAlignment="0" applyProtection="0">
      <alignment vertical="center"/>
    </xf>
    <xf numFmtId="0" fontId="21" fillId="10" borderId="0" applyNumberFormat="0" applyBorder="0" applyAlignment="0" applyProtection="0">
      <alignment vertical="center"/>
    </xf>
    <xf numFmtId="0" fontId="24" fillId="0" borderId="15" applyNumberFormat="0" applyFill="0" applyAlignment="0" applyProtection="0">
      <alignment vertical="center"/>
    </xf>
    <xf numFmtId="0" fontId="21" fillId="11" borderId="0" applyNumberFormat="0" applyBorder="0" applyAlignment="0" applyProtection="0">
      <alignment vertical="center"/>
    </xf>
    <xf numFmtId="0" fontId="30" fillId="12" borderId="16" applyNumberFormat="0" applyAlignment="0" applyProtection="0">
      <alignment vertical="center"/>
    </xf>
    <xf numFmtId="0" fontId="31" fillId="12" borderId="12" applyNumberFormat="0" applyAlignment="0" applyProtection="0">
      <alignment vertical="center"/>
    </xf>
    <xf numFmtId="0" fontId="32" fillId="13" borderId="17"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37" fillId="0" borderId="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38" fillId="0" borderId="0">
      <alignment vertical="center"/>
    </xf>
    <xf numFmtId="43" fontId="0"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43" fontId="37" fillId="0" borderId="0" applyFont="0" applyFill="0" applyBorder="0" applyAlignment="0" applyProtection="0">
      <alignment vertical="center"/>
    </xf>
    <xf numFmtId="43" fontId="0" fillId="0" borderId="0" applyFont="0" applyFill="0" applyBorder="0" applyAlignment="0" applyProtection="0">
      <alignment vertical="center"/>
    </xf>
  </cellStyleXfs>
  <cellXfs count="120">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1" xfId="0" applyFont="1" applyBorder="1" applyAlignment="1">
      <alignment vertical="center" wrapText="1"/>
    </xf>
    <xf numFmtId="176" fontId="3" fillId="0" borderId="2" xfId="0" applyNumberFormat="1" applyFont="1" applyBorder="1" applyAlignment="1">
      <alignment horizontal="center" vertical="center"/>
    </xf>
    <xf numFmtId="0" fontId="0" fillId="0" borderId="3" xfId="0"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9" fontId="2" fillId="0" borderId="1" xfId="0" applyNumberFormat="1" applyFont="1" applyBorder="1" applyAlignment="1">
      <alignment horizontal="left" vertical="center" wrapText="1"/>
    </xf>
    <xf numFmtId="0" fontId="3" fillId="0" borderId="4" xfId="0" applyFont="1" applyBorder="1" applyAlignment="1">
      <alignment horizontal="center" vertical="center"/>
    </xf>
    <xf numFmtId="0" fontId="0" fillId="0" borderId="4" xfId="0" applyBorder="1" applyAlignment="1">
      <alignment horizontal="center" vertical="center" wrapText="1"/>
    </xf>
    <xf numFmtId="0" fontId="3" fillId="0" borderId="3" xfId="0" applyFont="1" applyBorder="1" applyAlignment="1">
      <alignment horizontal="center" vertical="center"/>
    </xf>
    <xf numFmtId="0" fontId="0" fillId="0" borderId="1" xfId="0" applyBorder="1"/>
    <xf numFmtId="0" fontId="0" fillId="0" borderId="1" xfId="0" applyBorder="1" applyAlignment="1">
      <alignment wrapText="1"/>
    </xf>
    <xf numFmtId="176" fontId="0" fillId="0" borderId="1" xfId="0" applyNumberFormat="1" applyBorder="1" applyAlignment="1">
      <alignment wrapText="1"/>
    </xf>
    <xf numFmtId="0" fontId="0" fillId="0" borderId="1" xfId="0" applyBorder="1" applyAlignment="1">
      <alignment horizontal="center"/>
    </xf>
    <xf numFmtId="0" fontId="3" fillId="0" borderId="2" xfId="0" applyFont="1" applyBorder="1" applyAlignment="1">
      <alignment horizontal="center" vertical="center" wrapText="1"/>
    </xf>
    <xf numFmtId="0" fontId="0" fillId="0" borderId="1" xfId="0" applyBorder="1" applyAlignment="1">
      <alignment horizontal="center" wrapText="1"/>
    </xf>
    <xf numFmtId="0" fontId="3" fillId="0" borderId="4" xfId="0" applyFont="1" applyBorder="1" applyAlignment="1">
      <alignment horizontal="center" vertical="center" wrapText="1"/>
    </xf>
    <xf numFmtId="9" fontId="3" fillId="0" borderId="2"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applyAlignment="1">
      <alignment horizontal="center" wrapText="1"/>
    </xf>
    <xf numFmtId="0" fontId="4" fillId="0" borderId="2" xfId="0"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1" xfId="0" applyNumberFormat="1" applyFont="1" applyBorder="1" applyAlignment="1">
      <alignment horizontal="left" vertical="center" wrapText="1"/>
    </xf>
    <xf numFmtId="0" fontId="4" fillId="0" borderId="3" xfId="0" applyFont="1" applyBorder="1" applyAlignment="1">
      <alignment horizontal="center" vertical="center" wrapText="1"/>
    </xf>
    <xf numFmtId="0" fontId="2"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9" fontId="4"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1"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4" fillId="0" borderId="1" xfId="0" applyFont="1" applyBorder="1" applyAlignment="1">
      <alignment horizontal="right" vertical="center" wrapText="1"/>
    </xf>
    <xf numFmtId="10"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5"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0" xfId="0" applyFont="1" applyAlignment="1">
      <alignment vertical="center"/>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8" fillId="0" borderId="0" xfId="0" applyFont="1" applyAlignment="1">
      <alignment horizontal="center" vertical="center" wrapText="1"/>
    </xf>
    <xf numFmtId="176" fontId="0" fillId="0" borderId="0" xfId="0" applyNumberFormat="1" applyAlignment="1">
      <alignmen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2" borderId="1" xfId="0" applyFont="1" applyFill="1" applyBorder="1" applyAlignment="1">
      <alignment vertical="center" wrapText="1"/>
    </xf>
    <xf numFmtId="0" fontId="4" fillId="2" borderId="0" xfId="0" applyFont="1" applyFill="1" applyAlignment="1">
      <alignment vertical="center" wrapText="1"/>
    </xf>
    <xf numFmtId="9" fontId="2"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Fill="1" applyBorder="1" applyAlignment="1">
      <alignment vertical="center" wrapText="1"/>
    </xf>
    <xf numFmtId="0" fontId="10" fillId="2"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Border="1"/>
    <xf numFmtId="0" fontId="11" fillId="0" borderId="1" xfId="0" applyFont="1" applyFill="1" applyBorder="1" applyAlignment="1">
      <alignment horizontal="left" vertical="center" wrapText="1"/>
    </xf>
    <xf numFmtId="0" fontId="0" fillId="2" borderId="0" xfId="0" applyFill="1" applyAlignme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2" borderId="1" xfId="0" applyFont="1" applyFill="1" applyBorder="1" applyAlignment="1">
      <alignment horizontal="center" vertical="center" wrapText="1"/>
    </xf>
    <xf numFmtId="0" fontId="13" fillId="0" borderId="1" xfId="0" applyFont="1" applyBorder="1" applyAlignment="1">
      <alignment vertical="center"/>
    </xf>
    <xf numFmtId="0" fontId="4" fillId="2" borderId="2" xfId="0"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10" fontId="8" fillId="2" borderId="1"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4" xfId="0" applyFont="1" applyBorder="1" applyAlignment="1">
      <alignment horizontal="left" vertical="center" wrapText="1"/>
    </xf>
    <xf numFmtId="0" fontId="14" fillId="0" borderId="0" xfId="0" applyFont="1" applyAlignment="1">
      <alignment horizontal="left" vertical="center"/>
    </xf>
    <xf numFmtId="0" fontId="15" fillId="0" borderId="0" xfId="0" applyFont="1" applyAlignment="1">
      <alignment horizontal="center" vertical="center"/>
    </xf>
    <xf numFmtId="0" fontId="0" fillId="0" borderId="0" xfId="0" applyAlignment="1"/>
    <xf numFmtId="0" fontId="15" fillId="0" borderId="6" xfId="0" applyFont="1" applyBorder="1" applyAlignment="1">
      <alignment horizontal="center" vertical="center"/>
    </xf>
    <xf numFmtId="0" fontId="0" fillId="0" borderId="6" xfId="0" applyBorder="1" applyAlignment="1"/>
    <xf numFmtId="0" fontId="16" fillId="0" borderId="7" xfId="0" applyFont="1" applyBorder="1" applyAlignment="1">
      <alignment horizontal="center" vertical="center" wrapText="1"/>
    </xf>
    <xf numFmtId="0" fontId="17" fillId="0" borderId="7" xfId="0" applyFont="1" applyBorder="1" applyAlignment="1">
      <alignment horizontal="center" vertical="center" wrapText="1"/>
    </xf>
    <xf numFmtId="0" fontId="16" fillId="0" borderId="7" xfId="0" applyFont="1" applyFill="1" applyBorder="1" applyAlignment="1">
      <alignment horizontal="center" vertical="center" wrapText="1"/>
    </xf>
    <xf numFmtId="10" fontId="16" fillId="0" borderId="7" xfId="0" applyNumberFormat="1" applyFont="1" applyBorder="1" applyAlignment="1">
      <alignment horizontal="center" vertical="center" wrapText="1"/>
    </xf>
    <xf numFmtId="0" fontId="16" fillId="0" borderId="7" xfId="0" applyFont="1" applyBorder="1" applyAlignment="1">
      <alignment horizontal="left" vertical="center" wrapText="1"/>
    </xf>
    <xf numFmtId="0" fontId="0" fillId="0" borderId="7" xfId="0" applyFont="1" applyFill="1" applyBorder="1" applyAlignment="1">
      <alignment horizontal="center"/>
    </xf>
    <xf numFmtId="0" fontId="16" fillId="0" borderId="7" xfId="0" applyFont="1" applyBorder="1" applyAlignment="1">
      <alignment horizontal="left" vertical="center" wrapText="1" indent="2"/>
    </xf>
    <xf numFmtId="0" fontId="0" fillId="0" borderId="0" xfId="0" applyFill="1"/>
    <xf numFmtId="0" fontId="0" fillId="0" borderId="7" xfId="0" applyBorder="1" applyAlignment="1">
      <alignment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0" fillId="0" borderId="0" xfId="0" applyFont="1"/>
    <xf numFmtId="0" fontId="16" fillId="0" borderId="0" xfId="0" applyFont="1" applyFill="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百分比 3" xfId="51"/>
    <cellStyle name="常规 2" xfId="52"/>
    <cellStyle name="常规 3" xfId="53"/>
    <cellStyle name="千位分隔 2" xfId="54"/>
    <cellStyle name="常规 4" xfId="55"/>
    <cellStyle name="千位分隔 3" xfId="56"/>
    <cellStyle name="常规 5" xfId="57"/>
    <cellStyle name="千位分隔 2 2" xfId="58"/>
    <cellStyle name="千位分隔 2 3"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abSelected="1" workbookViewId="0">
      <selection activeCell="A3" sqref="A3:G3"/>
    </sheetView>
  </sheetViews>
  <sheetFormatPr defaultColWidth="9" defaultRowHeight="13.5"/>
  <cols>
    <col min="1" max="1" width="35.1083333333333" customWidth="1"/>
    <col min="3" max="3" width="14.5583333333333" customWidth="1"/>
    <col min="5" max="5" width="13.1083333333333" customWidth="1"/>
    <col min="7" max="7" width="11.4416666666667" customWidth="1"/>
    <col min="9" max="9" width="9" hidden="1" customWidth="1"/>
  </cols>
  <sheetData>
    <row r="1" ht="20.25" spans="1:1">
      <c r="A1" s="100" t="s">
        <v>0</v>
      </c>
    </row>
    <row r="2" ht="24" spans="1:7">
      <c r="A2" s="101" t="s">
        <v>1</v>
      </c>
      <c r="B2" s="102"/>
      <c r="C2" s="102"/>
      <c r="D2" s="102"/>
      <c r="E2" s="102"/>
      <c r="F2" s="102"/>
      <c r="G2" s="102"/>
    </row>
    <row r="3" ht="24.75" spans="1:7">
      <c r="A3" s="103" t="s">
        <v>2</v>
      </c>
      <c r="B3" s="104"/>
      <c r="C3" s="104"/>
      <c r="D3" s="104"/>
      <c r="E3" s="104"/>
      <c r="F3" s="104"/>
      <c r="G3" s="104"/>
    </row>
    <row r="4" ht="28.8" customHeight="1" spans="1:7">
      <c r="A4" s="105" t="s">
        <v>3</v>
      </c>
      <c r="B4" s="106" t="s">
        <v>4</v>
      </c>
      <c r="C4" s="106"/>
      <c r="D4" s="106" t="s">
        <v>5</v>
      </c>
      <c r="E4" s="106"/>
      <c r="F4" s="106" t="s">
        <v>6</v>
      </c>
      <c r="G4" s="106"/>
    </row>
    <row r="5" ht="21" customHeight="1" spans="1:7">
      <c r="A5" s="105"/>
      <c r="B5" s="107">
        <v>21</v>
      </c>
      <c r="C5" s="107"/>
      <c r="D5" s="105">
        <v>16</v>
      </c>
      <c r="E5" s="105"/>
      <c r="F5" s="108">
        <f>D5/B5</f>
        <v>0.761904761904762</v>
      </c>
      <c r="G5" s="108"/>
    </row>
    <row r="6" ht="22.5" customHeight="1" spans="1:7">
      <c r="A6" s="105" t="s">
        <v>7</v>
      </c>
      <c r="B6" s="106" t="s">
        <v>8</v>
      </c>
      <c r="C6" s="106"/>
      <c r="D6" s="106" t="s">
        <v>9</v>
      </c>
      <c r="E6" s="106"/>
      <c r="F6" s="106" t="s">
        <v>10</v>
      </c>
      <c r="G6" s="106"/>
    </row>
    <row r="7" ht="23.4" customHeight="1" spans="1:7">
      <c r="A7" s="109" t="s">
        <v>11</v>
      </c>
      <c r="B7" s="107">
        <v>4.95</v>
      </c>
      <c r="C7" s="107"/>
      <c r="D7" s="107">
        <v>34</v>
      </c>
      <c r="E7" s="107"/>
      <c r="F7" s="107">
        <v>1.74</v>
      </c>
      <c r="G7" s="107"/>
    </row>
    <row r="8" ht="25.8" customHeight="1" spans="1:7">
      <c r="A8" s="109" t="s">
        <v>12</v>
      </c>
      <c r="B8" s="107">
        <v>4.95</v>
      </c>
      <c r="C8" s="107"/>
      <c r="D8" s="107">
        <v>33</v>
      </c>
      <c r="E8" s="107"/>
      <c r="F8" s="107">
        <v>1.74</v>
      </c>
      <c r="G8" s="107"/>
    </row>
    <row r="9" ht="19.8" customHeight="1" spans="1:7">
      <c r="A9" s="109" t="s">
        <v>13</v>
      </c>
      <c r="B9" s="107">
        <v>0</v>
      </c>
      <c r="C9" s="107"/>
      <c r="D9" s="107">
        <v>0</v>
      </c>
      <c r="E9" s="107"/>
      <c r="F9" s="107">
        <v>0</v>
      </c>
      <c r="G9" s="107"/>
    </row>
    <row r="10" ht="19.2" customHeight="1" spans="1:7">
      <c r="A10" s="109" t="s">
        <v>14</v>
      </c>
      <c r="B10" s="107">
        <v>4.95</v>
      </c>
      <c r="C10" s="107"/>
      <c r="D10" s="107">
        <v>33</v>
      </c>
      <c r="E10" s="107"/>
      <c r="F10" s="107">
        <v>1.74</v>
      </c>
      <c r="G10" s="107"/>
    </row>
    <row r="11" ht="14.25" spans="1:7">
      <c r="A11" s="109" t="s">
        <v>15</v>
      </c>
      <c r="B11" s="107">
        <v>0</v>
      </c>
      <c r="C11" s="107"/>
      <c r="D11" s="107">
        <v>0</v>
      </c>
      <c r="E11" s="107"/>
      <c r="F11" s="107">
        <v>0</v>
      </c>
      <c r="G11" s="107"/>
    </row>
    <row r="12" ht="14.25" spans="1:7">
      <c r="A12" s="109" t="s">
        <v>16</v>
      </c>
      <c r="B12" s="107">
        <v>0</v>
      </c>
      <c r="C12" s="107"/>
      <c r="D12" s="107">
        <v>1</v>
      </c>
      <c r="E12" s="107"/>
      <c r="F12" s="110">
        <v>0</v>
      </c>
      <c r="G12" s="110"/>
    </row>
    <row r="13" ht="24" customHeight="1" spans="1:7">
      <c r="A13" s="109" t="s">
        <v>17</v>
      </c>
      <c r="B13" s="107">
        <v>1710.95</v>
      </c>
      <c r="C13" s="107"/>
      <c r="D13" s="107">
        <v>1911.26</v>
      </c>
      <c r="E13" s="107"/>
      <c r="F13" s="107">
        <v>2002.71</v>
      </c>
      <c r="G13" s="107"/>
    </row>
    <row r="14" ht="25.2" customHeight="1" spans="1:7">
      <c r="A14" s="109" t="s">
        <v>18</v>
      </c>
      <c r="B14" s="107">
        <v>1710.95</v>
      </c>
      <c r="C14" s="107"/>
      <c r="D14" s="107">
        <v>1911.26</v>
      </c>
      <c r="E14" s="107"/>
      <c r="F14" s="107">
        <v>2002.71</v>
      </c>
      <c r="G14" s="107"/>
    </row>
    <row r="15" ht="26.4" customHeight="1" spans="1:7">
      <c r="A15" s="109" t="s">
        <v>19</v>
      </c>
      <c r="B15" s="107"/>
      <c r="C15" s="107"/>
      <c r="D15" s="107"/>
      <c r="E15" s="107"/>
      <c r="F15" s="107"/>
      <c r="G15" s="107"/>
    </row>
    <row r="16" ht="32.4" customHeight="1" spans="1:7">
      <c r="A16" s="111" t="s">
        <v>20</v>
      </c>
      <c r="B16" s="107"/>
      <c r="C16" s="107"/>
      <c r="D16" s="107"/>
      <c r="E16" s="107"/>
      <c r="F16" s="107"/>
      <c r="G16" s="107"/>
    </row>
    <row r="17" ht="32.4" hidden="1" customHeight="1" spans="1:7">
      <c r="A17" s="111" t="s">
        <v>21</v>
      </c>
      <c r="B17" s="107"/>
      <c r="C17" s="107"/>
      <c r="D17" s="107"/>
      <c r="E17" s="107"/>
      <c r="F17" s="107"/>
      <c r="G17" s="107"/>
    </row>
    <row r="18" ht="32.4" hidden="1" customHeight="1" spans="1:7">
      <c r="A18" s="111" t="s">
        <v>22</v>
      </c>
      <c r="B18" s="107"/>
      <c r="C18" s="107"/>
      <c r="D18" s="107"/>
      <c r="E18" s="107"/>
      <c r="F18" s="107"/>
      <c r="G18" s="107"/>
    </row>
    <row r="19" ht="21" customHeight="1" spans="1:7">
      <c r="A19" s="111" t="s">
        <v>23</v>
      </c>
      <c r="B19" s="107"/>
      <c r="C19" s="107"/>
      <c r="D19" s="107"/>
      <c r="E19" s="107"/>
      <c r="F19" s="107"/>
      <c r="G19" s="107"/>
    </row>
    <row r="20" ht="14.25" spans="1:7">
      <c r="A20" s="105" t="s">
        <v>24</v>
      </c>
      <c r="B20" s="107"/>
      <c r="C20" s="107"/>
      <c r="D20" s="107"/>
      <c r="E20" s="107"/>
      <c r="F20" s="107"/>
      <c r="G20" s="107"/>
    </row>
    <row r="21" ht="14.25" spans="1:9">
      <c r="A21" s="109" t="s">
        <v>25</v>
      </c>
      <c r="B21" s="107">
        <v>214.13</v>
      </c>
      <c r="C21" s="107"/>
      <c r="D21" s="107">
        <v>141</v>
      </c>
      <c r="E21" s="107"/>
      <c r="F21" s="107">
        <v>156.83</v>
      </c>
      <c r="G21" s="107"/>
      <c r="I21">
        <f>F21-D21</f>
        <v>15.83</v>
      </c>
    </row>
    <row r="22" ht="14.25" spans="1:9">
      <c r="A22" s="109" t="s">
        <v>26</v>
      </c>
      <c r="B22" s="107">
        <v>38.58</v>
      </c>
      <c r="C22" s="107"/>
      <c r="D22" s="107">
        <v>20</v>
      </c>
      <c r="E22" s="107"/>
      <c r="F22" s="107">
        <v>14.94</v>
      </c>
      <c r="G22" s="107"/>
      <c r="H22" s="112"/>
      <c r="I22" s="112"/>
    </row>
    <row r="23" ht="14.25" spans="1:9">
      <c r="A23" s="109" t="s">
        <v>27</v>
      </c>
      <c r="B23" s="107">
        <v>10.26</v>
      </c>
      <c r="C23" s="107"/>
      <c r="D23" s="107">
        <v>45</v>
      </c>
      <c r="E23" s="107"/>
      <c r="F23" s="107">
        <v>28.98</v>
      </c>
      <c r="G23" s="107"/>
      <c r="H23" s="112"/>
      <c r="I23" s="112"/>
    </row>
    <row r="24" ht="14.25" spans="1:9">
      <c r="A24" s="109" t="s">
        <v>28</v>
      </c>
      <c r="B24" s="107">
        <v>0</v>
      </c>
      <c r="C24" s="107"/>
      <c r="D24" s="107">
        <v>7</v>
      </c>
      <c r="E24" s="107"/>
      <c r="F24" s="107">
        <v>6.49</v>
      </c>
      <c r="G24" s="107"/>
      <c r="H24" s="112"/>
      <c r="I24" s="112"/>
    </row>
    <row r="25" ht="14.25" spans="1:9">
      <c r="A25" s="109" t="s">
        <v>29</v>
      </c>
      <c r="B25" s="107">
        <f>8.5+116.99</f>
        <v>125.49</v>
      </c>
      <c r="C25" s="107"/>
      <c r="D25" s="107">
        <v>20</v>
      </c>
      <c r="E25" s="107"/>
      <c r="F25" s="107">
        <v>20</v>
      </c>
      <c r="G25" s="107"/>
      <c r="H25" s="112"/>
      <c r="I25" s="112"/>
    </row>
    <row r="26" ht="14.25" spans="1:9">
      <c r="A26" s="109" t="s">
        <v>30</v>
      </c>
      <c r="B26" s="107">
        <v>1009.69</v>
      </c>
      <c r="C26" s="107"/>
      <c r="D26" s="107">
        <v>948.34</v>
      </c>
      <c r="E26" s="107"/>
      <c r="F26" s="107">
        <v>913.49</v>
      </c>
      <c r="G26" s="107"/>
      <c r="H26" s="112"/>
      <c r="I26" s="112"/>
    </row>
    <row r="27" ht="14.25" spans="1:7">
      <c r="A27" s="105" t="s">
        <v>31</v>
      </c>
      <c r="B27" s="105" t="s">
        <v>32</v>
      </c>
      <c r="C27" s="105" t="s">
        <v>33</v>
      </c>
      <c r="D27" s="105" t="s">
        <v>34</v>
      </c>
      <c r="E27" s="105" t="s">
        <v>35</v>
      </c>
      <c r="F27" s="105" t="s">
        <v>36</v>
      </c>
      <c r="G27" s="105" t="s">
        <v>37</v>
      </c>
    </row>
    <row r="28" ht="14.25" spans="1:7">
      <c r="A28" s="105" t="s">
        <v>38</v>
      </c>
      <c r="B28" s="105" t="s">
        <v>39</v>
      </c>
      <c r="C28" s="105"/>
      <c r="D28" s="105"/>
      <c r="E28" s="105"/>
      <c r="F28" s="105"/>
      <c r="G28" s="105"/>
    </row>
    <row r="29" ht="14.25" spans="1:7">
      <c r="A29" s="113"/>
      <c r="B29" s="105">
        <v>0</v>
      </c>
      <c r="C29" s="105">
        <v>0</v>
      </c>
      <c r="D29" s="105">
        <v>0</v>
      </c>
      <c r="E29" s="105">
        <v>0</v>
      </c>
      <c r="F29" s="105">
        <v>0</v>
      </c>
      <c r="G29" s="105">
        <v>0</v>
      </c>
    </row>
    <row r="30" ht="14.25" spans="1:7">
      <c r="A30" s="114" t="s">
        <v>40</v>
      </c>
      <c r="B30" s="115"/>
      <c r="C30" s="116"/>
      <c r="D30" s="116"/>
      <c r="E30" s="116"/>
      <c r="F30" s="116"/>
      <c r="G30" s="117"/>
    </row>
    <row r="31" spans="1:1">
      <c r="A31" s="118" t="s">
        <v>41</v>
      </c>
    </row>
    <row r="32" hidden="1" spans="1:6">
      <c r="A32" s="119" t="s">
        <v>42</v>
      </c>
      <c r="B32" t="s">
        <v>43</v>
      </c>
      <c r="D32" t="s">
        <v>44</v>
      </c>
      <c r="F32" t="s">
        <v>45</v>
      </c>
    </row>
  </sheetData>
  <mergeCells count="78">
    <mergeCell ref="A2:G2"/>
    <mergeCell ref="A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30:G30"/>
    <mergeCell ref="A4:A5"/>
    <mergeCell ref="C27:C28"/>
    <mergeCell ref="D27:D28"/>
    <mergeCell ref="E27:E28"/>
    <mergeCell ref="F27:F28"/>
    <mergeCell ref="G27:G28"/>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
  <sheetViews>
    <sheetView topLeftCell="A28" workbookViewId="0">
      <selection activeCell="A38" sqref="$A38:$XFD38"/>
    </sheetView>
  </sheetViews>
  <sheetFormatPr defaultColWidth="9.775" defaultRowHeight="13.5"/>
  <cols>
    <col min="1" max="1" width="9.775" style="47"/>
    <col min="2" max="2" width="12" style="47" customWidth="1"/>
    <col min="3" max="3" width="21.3333333333333" style="47" customWidth="1"/>
    <col min="4" max="6" width="9.775" style="47"/>
    <col min="7" max="7" width="10.3333333333333" style="47" customWidth="1"/>
    <col min="8" max="9" width="9.775" style="47"/>
    <col min="10" max="10" width="19.225" style="47" customWidth="1"/>
    <col min="11" max="11" width="26.1083333333333" style="47" hidden="1" customWidth="1"/>
    <col min="12" max="15" width="9.775" style="47" hidden="1" customWidth="1"/>
    <col min="16" max="257" width="9.775" style="47"/>
    <col min="258" max="258" width="12" style="47" customWidth="1"/>
    <col min="259" max="259" width="21.3333333333333" style="47" customWidth="1"/>
    <col min="260" max="262" width="9.775" style="47"/>
    <col min="263" max="263" width="10.3333333333333" style="47" customWidth="1"/>
    <col min="264" max="265" width="9.775" style="47"/>
    <col min="266" max="266" width="19.225" style="47" customWidth="1"/>
    <col min="267" max="267" width="26.1083333333333" style="47" customWidth="1"/>
    <col min="268" max="513" width="9.775" style="47"/>
    <col min="514" max="514" width="12" style="47" customWidth="1"/>
    <col min="515" max="515" width="21.3333333333333" style="47" customWidth="1"/>
    <col min="516" max="518" width="9.775" style="47"/>
    <col min="519" max="519" width="10.3333333333333" style="47" customWidth="1"/>
    <col min="520" max="521" width="9.775" style="47"/>
    <col min="522" max="522" width="19.225" style="47" customWidth="1"/>
    <col min="523" max="523" width="26.1083333333333" style="47" customWidth="1"/>
    <col min="524" max="769" width="9.775" style="47"/>
    <col min="770" max="770" width="12" style="47" customWidth="1"/>
    <col min="771" max="771" width="21.3333333333333" style="47" customWidth="1"/>
    <col min="772" max="774" width="9.775" style="47"/>
    <col min="775" max="775" width="10.3333333333333" style="47" customWidth="1"/>
    <col min="776" max="777" width="9.775" style="47"/>
    <col min="778" max="778" width="19.225" style="47" customWidth="1"/>
    <col min="779" max="779" width="26.1083333333333" style="47" customWidth="1"/>
    <col min="780" max="1025" width="9.775" style="47"/>
    <col min="1026" max="1026" width="12" style="47" customWidth="1"/>
    <col min="1027" max="1027" width="21.3333333333333" style="47" customWidth="1"/>
    <col min="1028" max="1030" width="9.775" style="47"/>
    <col min="1031" max="1031" width="10.3333333333333" style="47" customWidth="1"/>
    <col min="1032" max="1033" width="9.775" style="47"/>
    <col min="1034" max="1034" width="19.225" style="47" customWidth="1"/>
    <col min="1035" max="1035" width="26.1083333333333" style="47" customWidth="1"/>
    <col min="1036" max="1281" width="9.775" style="47"/>
    <col min="1282" max="1282" width="12" style="47" customWidth="1"/>
    <col min="1283" max="1283" width="21.3333333333333" style="47" customWidth="1"/>
    <col min="1284" max="1286" width="9.775" style="47"/>
    <col min="1287" max="1287" width="10.3333333333333" style="47" customWidth="1"/>
    <col min="1288" max="1289" width="9.775" style="47"/>
    <col min="1290" max="1290" width="19.225" style="47" customWidth="1"/>
    <col min="1291" max="1291" width="26.1083333333333" style="47" customWidth="1"/>
    <col min="1292" max="1537" width="9.775" style="47"/>
    <col min="1538" max="1538" width="12" style="47" customWidth="1"/>
    <col min="1539" max="1539" width="21.3333333333333" style="47" customWidth="1"/>
    <col min="1540" max="1542" width="9.775" style="47"/>
    <col min="1543" max="1543" width="10.3333333333333" style="47" customWidth="1"/>
    <col min="1544" max="1545" width="9.775" style="47"/>
    <col min="1546" max="1546" width="19.225" style="47" customWidth="1"/>
    <col min="1547" max="1547" width="26.1083333333333" style="47" customWidth="1"/>
    <col min="1548" max="1793" width="9.775" style="47"/>
    <col min="1794" max="1794" width="12" style="47" customWidth="1"/>
    <col min="1795" max="1795" width="21.3333333333333" style="47" customWidth="1"/>
    <col min="1796" max="1798" width="9.775" style="47"/>
    <col min="1799" max="1799" width="10.3333333333333" style="47" customWidth="1"/>
    <col min="1800" max="1801" width="9.775" style="47"/>
    <col min="1802" max="1802" width="19.225" style="47" customWidth="1"/>
    <col min="1803" max="1803" width="26.1083333333333" style="47" customWidth="1"/>
    <col min="1804" max="2049" width="9.775" style="47"/>
    <col min="2050" max="2050" width="12" style="47" customWidth="1"/>
    <col min="2051" max="2051" width="21.3333333333333" style="47" customWidth="1"/>
    <col min="2052" max="2054" width="9.775" style="47"/>
    <col min="2055" max="2055" width="10.3333333333333" style="47" customWidth="1"/>
    <col min="2056" max="2057" width="9.775" style="47"/>
    <col min="2058" max="2058" width="19.225" style="47" customWidth="1"/>
    <col min="2059" max="2059" width="26.1083333333333" style="47" customWidth="1"/>
    <col min="2060" max="2305" width="9.775" style="47"/>
    <col min="2306" max="2306" width="12" style="47" customWidth="1"/>
    <col min="2307" max="2307" width="21.3333333333333" style="47" customWidth="1"/>
    <col min="2308" max="2310" width="9.775" style="47"/>
    <col min="2311" max="2311" width="10.3333333333333" style="47" customWidth="1"/>
    <col min="2312" max="2313" width="9.775" style="47"/>
    <col min="2314" max="2314" width="19.225" style="47" customWidth="1"/>
    <col min="2315" max="2315" width="26.1083333333333" style="47" customWidth="1"/>
    <col min="2316" max="2561" width="9.775" style="47"/>
    <col min="2562" max="2562" width="12" style="47" customWidth="1"/>
    <col min="2563" max="2563" width="21.3333333333333" style="47" customWidth="1"/>
    <col min="2564" max="2566" width="9.775" style="47"/>
    <col min="2567" max="2567" width="10.3333333333333" style="47" customWidth="1"/>
    <col min="2568" max="2569" width="9.775" style="47"/>
    <col min="2570" max="2570" width="19.225" style="47" customWidth="1"/>
    <col min="2571" max="2571" width="26.1083333333333" style="47" customWidth="1"/>
    <col min="2572" max="2817" width="9.775" style="47"/>
    <col min="2818" max="2818" width="12" style="47" customWidth="1"/>
    <col min="2819" max="2819" width="21.3333333333333" style="47" customWidth="1"/>
    <col min="2820" max="2822" width="9.775" style="47"/>
    <col min="2823" max="2823" width="10.3333333333333" style="47" customWidth="1"/>
    <col min="2824" max="2825" width="9.775" style="47"/>
    <col min="2826" max="2826" width="19.225" style="47" customWidth="1"/>
    <col min="2827" max="2827" width="26.1083333333333" style="47" customWidth="1"/>
    <col min="2828" max="3073" width="9.775" style="47"/>
    <col min="3074" max="3074" width="12" style="47" customWidth="1"/>
    <col min="3075" max="3075" width="21.3333333333333" style="47" customWidth="1"/>
    <col min="3076" max="3078" width="9.775" style="47"/>
    <col min="3079" max="3079" width="10.3333333333333" style="47" customWidth="1"/>
    <col min="3080" max="3081" width="9.775" style="47"/>
    <col min="3082" max="3082" width="19.225" style="47" customWidth="1"/>
    <col min="3083" max="3083" width="26.1083333333333" style="47" customWidth="1"/>
    <col min="3084" max="3329" width="9.775" style="47"/>
    <col min="3330" max="3330" width="12" style="47" customWidth="1"/>
    <col min="3331" max="3331" width="21.3333333333333" style="47" customWidth="1"/>
    <col min="3332" max="3334" width="9.775" style="47"/>
    <col min="3335" max="3335" width="10.3333333333333" style="47" customWidth="1"/>
    <col min="3336" max="3337" width="9.775" style="47"/>
    <col min="3338" max="3338" width="19.225" style="47" customWidth="1"/>
    <col min="3339" max="3339" width="26.1083333333333" style="47" customWidth="1"/>
    <col min="3340" max="3585" width="9.775" style="47"/>
    <col min="3586" max="3586" width="12" style="47" customWidth="1"/>
    <col min="3587" max="3587" width="21.3333333333333" style="47" customWidth="1"/>
    <col min="3588" max="3590" width="9.775" style="47"/>
    <col min="3591" max="3591" width="10.3333333333333" style="47" customWidth="1"/>
    <col min="3592" max="3593" width="9.775" style="47"/>
    <col min="3594" max="3594" width="19.225" style="47" customWidth="1"/>
    <col min="3595" max="3595" width="26.1083333333333" style="47" customWidth="1"/>
    <col min="3596" max="3841" width="9.775" style="47"/>
    <col min="3842" max="3842" width="12" style="47" customWidth="1"/>
    <col min="3843" max="3843" width="21.3333333333333" style="47" customWidth="1"/>
    <col min="3844" max="3846" width="9.775" style="47"/>
    <col min="3847" max="3847" width="10.3333333333333" style="47" customWidth="1"/>
    <col min="3848" max="3849" width="9.775" style="47"/>
    <col min="3850" max="3850" width="19.225" style="47" customWidth="1"/>
    <col min="3851" max="3851" width="26.1083333333333" style="47" customWidth="1"/>
    <col min="3852" max="4097" width="9.775" style="47"/>
    <col min="4098" max="4098" width="12" style="47" customWidth="1"/>
    <col min="4099" max="4099" width="21.3333333333333" style="47" customWidth="1"/>
    <col min="4100" max="4102" width="9.775" style="47"/>
    <col min="4103" max="4103" width="10.3333333333333" style="47" customWidth="1"/>
    <col min="4104" max="4105" width="9.775" style="47"/>
    <col min="4106" max="4106" width="19.225" style="47" customWidth="1"/>
    <col min="4107" max="4107" width="26.1083333333333" style="47" customWidth="1"/>
    <col min="4108" max="4353" width="9.775" style="47"/>
    <col min="4354" max="4354" width="12" style="47" customWidth="1"/>
    <col min="4355" max="4355" width="21.3333333333333" style="47" customWidth="1"/>
    <col min="4356" max="4358" width="9.775" style="47"/>
    <col min="4359" max="4359" width="10.3333333333333" style="47" customWidth="1"/>
    <col min="4360" max="4361" width="9.775" style="47"/>
    <col min="4362" max="4362" width="19.225" style="47" customWidth="1"/>
    <col min="4363" max="4363" width="26.1083333333333" style="47" customWidth="1"/>
    <col min="4364" max="4609" width="9.775" style="47"/>
    <col min="4610" max="4610" width="12" style="47" customWidth="1"/>
    <col min="4611" max="4611" width="21.3333333333333" style="47" customWidth="1"/>
    <col min="4612" max="4614" width="9.775" style="47"/>
    <col min="4615" max="4615" width="10.3333333333333" style="47" customWidth="1"/>
    <col min="4616" max="4617" width="9.775" style="47"/>
    <col min="4618" max="4618" width="19.225" style="47" customWidth="1"/>
    <col min="4619" max="4619" width="26.1083333333333" style="47" customWidth="1"/>
    <col min="4620" max="4865" width="9.775" style="47"/>
    <col min="4866" max="4866" width="12" style="47" customWidth="1"/>
    <col min="4867" max="4867" width="21.3333333333333" style="47" customWidth="1"/>
    <col min="4868" max="4870" width="9.775" style="47"/>
    <col min="4871" max="4871" width="10.3333333333333" style="47" customWidth="1"/>
    <col min="4872" max="4873" width="9.775" style="47"/>
    <col min="4874" max="4874" width="19.225" style="47" customWidth="1"/>
    <col min="4875" max="4875" width="26.1083333333333" style="47" customWidth="1"/>
    <col min="4876" max="5121" width="9.775" style="47"/>
    <col min="5122" max="5122" width="12" style="47" customWidth="1"/>
    <col min="5123" max="5123" width="21.3333333333333" style="47" customWidth="1"/>
    <col min="5124" max="5126" width="9.775" style="47"/>
    <col min="5127" max="5127" width="10.3333333333333" style="47" customWidth="1"/>
    <col min="5128" max="5129" width="9.775" style="47"/>
    <col min="5130" max="5130" width="19.225" style="47" customWidth="1"/>
    <col min="5131" max="5131" width="26.1083333333333" style="47" customWidth="1"/>
    <col min="5132" max="5377" width="9.775" style="47"/>
    <col min="5378" max="5378" width="12" style="47" customWidth="1"/>
    <col min="5379" max="5379" width="21.3333333333333" style="47" customWidth="1"/>
    <col min="5380" max="5382" width="9.775" style="47"/>
    <col min="5383" max="5383" width="10.3333333333333" style="47" customWidth="1"/>
    <col min="5384" max="5385" width="9.775" style="47"/>
    <col min="5386" max="5386" width="19.225" style="47" customWidth="1"/>
    <col min="5387" max="5387" width="26.1083333333333" style="47" customWidth="1"/>
    <col min="5388" max="5633" width="9.775" style="47"/>
    <col min="5634" max="5634" width="12" style="47" customWidth="1"/>
    <col min="5635" max="5635" width="21.3333333333333" style="47" customWidth="1"/>
    <col min="5636" max="5638" width="9.775" style="47"/>
    <col min="5639" max="5639" width="10.3333333333333" style="47" customWidth="1"/>
    <col min="5640" max="5641" width="9.775" style="47"/>
    <col min="5642" max="5642" width="19.225" style="47" customWidth="1"/>
    <col min="5643" max="5643" width="26.1083333333333" style="47" customWidth="1"/>
    <col min="5644" max="5889" width="9.775" style="47"/>
    <col min="5890" max="5890" width="12" style="47" customWidth="1"/>
    <col min="5891" max="5891" width="21.3333333333333" style="47" customWidth="1"/>
    <col min="5892" max="5894" width="9.775" style="47"/>
    <col min="5895" max="5895" width="10.3333333333333" style="47" customWidth="1"/>
    <col min="5896" max="5897" width="9.775" style="47"/>
    <col min="5898" max="5898" width="19.225" style="47" customWidth="1"/>
    <col min="5899" max="5899" width="26.1083333333333" style="47" customWidth="1"/>
    <col min="5900" max="6145" width="9.775" style="47"/>
    <col min="6146" max="6146" width="12" style="47" customWidth="1"/>
    <col min="6147" max="6147" width="21.3333333333333" style="47" customWidth="1"/>
    <col min="6148" max="6150" width="9.775" style="47"/>
    <col min="6151" max="6151" width="10.3333333333333" style="47" customWidth="1"/>
    <col min="6152" max="6153" width="9.775" style="47"/>
    <col min="6154" max="6154" width="19.225" style="47" customWidth="1"/>
    <col min="6155" max="6155" width="26.1083333333333" style="47" customWidth="1"/>
    <col min="6156" max="6401" width="9.775" style="47"/>
    <col min="6402" max="6402" width="12" style="47" customWidth="1"/>
    <col min="6403" max="6403" width="21.3333333333333" style="47" customWidth="1"/>
    <col min="6404" max="6406" width="9.775" style="47"/>
    <col min="6407" max="6407" width="10.3333333333333" style="47" customWidth="1"/>
    <col min="6408" max="6409" width="9.775" style="47"/>
    <col min="6410" max="6410" width="19.225" style="47" customWidth="1"/>
    <col min="6411" max="6411" width="26.1083333333333" style="47" customWidth="1"/>
    <col min="6412" max="6657" width="9.775" style="47"/>
    <col min="6658" max="6658" width="12" style="47" customWidth="1"/>
    <col min="6659" max="6659" width="21.3333333333333" style="47" customWidth="1"/>
    <col min="6660" max="6662" width="9.775" style="47"/>
    <col min="6663" max="6663" width="10.3333333333333" style="47" customWidth="1"/>
    <col min="6664" max="6665" width="9.775" style="47"/>
    <col min="6666" max="6666" width="19.225" style="47" customWidth="1"/>
    <col min="6667" max="6667" width="26.1083333333333" style="47" customWidth="1"/>
    <col min="6668" max="6913" width="9.775" style="47"/>
    <col min="6914" max="6914" width="12" style="47" customWidth="1"/>
    <col min="6915" max="6915" width="21.3333333333333" style="47" customWidth="1"/>
    <col min="6916" max="6918" width="9.775" style="47"/>
    <col min="6919" max="6919" width="10.3333333333333" style="47" customWidth="1"/>
    <col min="6920" max="6921" width="9.775" style="47"/>
    <col min="6922" max="6922" width="19.225" style="47" customWidth="1"/>
    <col min="6923" max="6923" width="26.1083333333333" style="47" customWidth="1"/>
    <col min="6924" max="7169" width="9.775" style="47"/>
    <col min="7170" max="7170" width="12" style="47" customWidth="1"/>
    <col min="7171" max="7171" width="21.3333333333333" style="47" customWidth="1"/>
    <col min="7172" max="7174" width="9.775" style="47"/>
    <col min="7175" max="7175" width="10.3333333333333" style="47" customWidth="1"/>
    <col min="7176" max="7177" width="9.775" style="47"/>
    <col min="7178" max="7178" width="19.225" style="47" customWidth="1"/>
    <col min="7179" max="7179" width="26.1083333333333" style="47" customWidth="1"/>
    <col min="7180" max="7425" width="9.775" style="47"/>
    <col min="7426" max="7426" width="12" style="47" customWidth="1"/>
    <col min="7427" max="7427" width="21.3333333333333" style="47" customWidth="1"/>
    <col min="7428" max="7430" width="9.775" style="47"/>
    <col min="7431" max="7431" width="10.3333333333333" style="47" customWidth="1"/>
    <col min="7432" max="7433" width="9.775" style="47"/>
    <col min="7434" max="7434" width="19.225" style="47" customWidth="1"/>
    <col min="7435" max="7435" width="26.1083333333333" style="47" customWidth="1"/>
    <col min="7436" max="7681" width="9.775" style="47"/>
    <col min="7682" max="7682" width="12" style="47" customWidth="1"/>
    <col min="7683" max="7683" width="21.3333333333333" style="47" customWidth="1"/>
    <col min="7684" max="7686" width="9.775" style="47"/>
    <col min="7687" max="7687" width="10.3333333333333" style="47" customWidth="1"/>
    <col min="7688" max="7689" width="9.775" style="47"/>
    <col min="7690" max="7690" width="19.225" style="47" customWidth="1"/>
    <col min="7691" max="7691" width="26.1083333333333" style="47" customWidth="1"/>
    <col min="7692" max="7937" width="9.775" style="47"/>
    <col min="7938" max="7938" width="12" style="47" customWidth="1"/>
    <col min="7939" max="7939" width="21.3333333333333" style="47" customWidth="1"/>
    <col min="7940" max="7942" width="9.775" style="47"/>
    <col min="7943" max="7943" width="10.3333333333333" style="47" customWidth="1"/>
    <col min="7944" max="7945" width="9.775" style="47"/>
    <col min="7946" max="7946" width="19.225" style="47" customWidth="1"/>
    <col min="7947" max="7947" width="26.1083333333333" style="47" customWidth="1"/>
    <col min="7948" max="8193" width="9.775" style="47"/>
    <col min="8194" max="8194" width="12" style="47" customWidth="1"/>
    <col min="8195" max="8195" width="21.3333333333333" style="47" customWidth="1"/>
    <col min="8196" max="8198" width="9.775" style="47"/>
    <col min="8199" max="8199" width="10.3333333333333" style="47" customWidth="1"/>
    <col min="8200" max="8201" width="9.775" style="47"/>
    <col min="8202" max="8202" width="19.225" style="47" customWidth="1"/>
    <col min="8203" max="8203" width="26.1083333333333" style="47" customWidth="1"/>
    <col min="8204" max="8449" width="9.775" style="47"/>
    <col min="8450" max="8450" width="12" style="47" customWidth="1"/>
    <col min="8451" max="8451" width="21.3333333333333" style="47" customWidth="1"/>
    <col min="8452" max="8454" width="9.775" style="47"/>
    <col min="8455" max="8455" width="10.3333333333333" style="47" customWidth="1"/>
    <col min="8456" max="8457" width="9.775" style="47"/>
    <col min="8458" max="8458" width="19.225" style="47" customWidth="1"/>
    <col min="8459" max="8459" width="26.1083333333333" style="47" customWidth="1"/>
    <col min="8460" max="8705" width="9.775" style="47"/>
    <col min="8706" max="8706" width="12" style="47" customWidth="1"/>
    <col min="8707" max="8707" width="21.3333333333333" style="47" customWidth="1"/>
    <col min="8708" max="8710" width="9.775" style="47"/>
    <col min="8711" max="8711" width="10.3333333333333" style="47" customWidth="1"/>
    <col min="8712" max="8713" width="9.775" style="47"/>
    <col min="8714" max="8714" width="19.225" style="47" customWidth="1"/>
    <col min="8715" max="8715" width="26.1083333333333" style="47" customWidth="1"/>
    <col min="8716" max="8961" width="9.775" style="47"/>
    <col min="8962" max="8962" width="12" style="47" customWidth="1"/>
    <col min="8963" max="8963" width="21.3333333333333" style="47" customWidth="1"/>
    <col min="8964" max="8966" width="9.775" style="47"/>
    <col min="8967" max="8967" width="10.3333333333333" style="47" customWidth="1"/>
    <col min="8968" max="8969" width="9.775" style="47"/>
    <col min="8970" max="8970" width="19.225" style="47" customWidth="1"/>
    <col min="8971" max="8971" width="26.1083333333333" style="47" customWidth="1"/>
    <col min="8972" max="9217" width="9.775" style="47"/>
    <col min="9218" max="9218" width="12" style="47" customWidth="1"/>
    <col min="9219" max="9219" width="21.3333333333333" style="47" customWidth="1"/>
    <col min="9220" max="9222" width="9.775" style="47"/>
    <col min="9223" max="9223" width="10.3333333333333" style="47" customWidth="1"/>
    <col min="9224" max="9225" width="9.775" style="47"/>
    <col min="9226" max="9226" width="19.225" style="47" customWidth="1"/>
    <col min="9227" max="9227" width="26.1083333333333" style="47" customWidth="1"/>
    <col min="9228" max="9473" width="9.775" style="47"/>
    <col min="9474" max="9474" width="12" style="47" customWidth="1"/>
    <col min="9475" max="9475" width="21.3333333333333" style="47" customWidth="1"/>
    <col min="9476" max="9478" width="9.775" style="47"/>
    <col min="9479" max="9479" width="10.3333333333333" style="47" customWidth="1"/>
    <col min="9480" max="9481" width="9.775" style="47"/>
    <col min="9482" max="9482" width="19.225" style="47" customWidth="1"/>
    <col min="9483" max="9483" width="26.1083333333333" style="47" customWidth="1"/>
    <col min="9484" max="9729" width="9.775" style="47"/>
    <col min="9730" max="9730" width="12" style="47" customWidth="1"/>
    <col min="9731" max="9731" width="21.3333333333333" style="47" customWidth="1"/>
    <col min="9732" max="9734" width="9.775" style="47"/>
    <col min="9735" max="9735" width="10.3333333333333" style="47" customWidth="1"/>
    <col min="9736" max="9737" width="9.775" style="47"/>
    <col min="9738" max="9738" width="19.225" style="47" customWidth="1"/>
    <col min="9739" max="9739" width="26.1083333333333" style="47" customWidth="1"/>
    <col min="9740" max="9985" width="9.775" style="47"/>
    <col min="9986" max="9986" width="12" style="47" customWidth="1"/>
    <col min="9987" max="9987" width="21.3333333333333" style="47" customWidth="1"/>
    <col min="9988" max="9990" width="9.775" style="47"/>
    <col min="9991" max="9991" width="10.3333333333333" style="47" customWidth="1"/>
    <col min="9992" max="9993" width="9.775" style="47"/>
    <col min="9994" max="9994" width="19.225" style="47" customWidth="1"/>
    <col min="9995" max="9995" width="26.1083333333333" style="47" customWidth="1"/>
    <col min="9996" max="10241" width="9.775" style="47"/>
    <col min="10242" max="10242" width="12" style="47" customWidth="1"/>
    <col min="10243" max="10243" width="21.3333333333333" style="47" customWidth="1"/>
    <col min="10244" max="10246" width="9.775" style="47"/>
    <col min="10247" max="10247" width="10.3333333333333" style="47" customWidth="1"/>
    <col min="10248" max="10249" width="9.775" style="47"/>
    <col min="10250" max="10250" width="19.225" style="47" customWidth="1"/>
    <col min="10251" max="10251" width="26.1083333333333" style="47" customWidth="1"/>
    <col min="10252" max="10497" width="9.775" style="47"/>
    <col min="10498" max="10498" width="12" style="47" customWidth="1"/>
    <col min="10499" max="10499" width="21.3333333333333" style="47" customWidth="1"/>
    <col min="10500" max="10502" width="9.775" style="47"/>
    <col min="10503" max="10503" width="10.3333333333333" style="47" customWidth="1"/>
    <col min="10504" max="10505" width="9.775" style="47"/>
    <col min="10506" max="10506" width="19.225" style="47" customWidth="1"/>
    <col min="10507" max="10507" width="26.1083333333333" style="47" customWidth="1"/>
    <col min="10508" max="10753" width="9.775" style="47"/>
    <col min="10754" max="10754" width="12" style="47" customWidth="1"/>
    <col min="10755" max="10755" width="21.3333333333333" style="47" customWidth="1"/>
    <col min="10756" max="10758" width="9.775" style="47"/>
    <col min="10759" max="10759" width="10.3333333333333" style="47" customWidth="1"/>
    <col min="10760" max="10761" width="9.775" style="47"/>
    <col min="10762" max="10762" width="19.225" style="47" customWidth="1"/>
    <col min="10763" max="10763" width="26.1083333333333" style="47" customWidth="1"/>
    <col min="10764" max="11009" width="9.775" style="47"/>
    <col min="11010" max="11010" width="12" style="47" customWidth="1"/>
    <col min="11011" max="11011" width="21.3333333333333" style="47" customWidth="1"/>
    <col min="11012" max="11014" width="9.775" style="47"/>
    <col min="11015" max="11015" width="10.3333333333333" style="47" customWidth="1"/>
    <col min="11016" max="11017" width="9.775" style="47"/>
    <col min="11018" max="11018" width="19.225" style="47" customWidth="1"/>
    <col min="11019" max="11019" width="26.1083333333333" style="47" customWidth="1"/>
    <col min="11020" max="11265" width="9.775" style="47"/>
    <col min="11266" max="11266" width="12" style="47" customWidth="1"/>
    <col min="11267" max="11267" width="21.3333333333333" style="47" customWidth="1"/>
    <col min="11268" max="11270" width="9.775" style="47"/>
    <col min="11271" max="11271" width="10.3333333333333" style="47" customWidth="1"/>
    <col min="11272" max="11273" width="9.775" style="47"/>
    <col min="11274" max="11274" width="19.225" style="47" customWidth="1"/>
    <col min="11275" max="11275" width="26.1083333333333" style="47" customWidth="1"/>
    <col min="11276" max="11521" width="9.775" style="47"/>
    <col min="11522" max="11522" width="12" style="47" customWidth="1"/>
    <col min="11523" max="11523" width="21.3333333333333" style="47" customWidth="1"/>
    <col min="11524" max="11526" width="9.775" style="47"/>
    <col min="11527" max="11527" width="10.3333333333333" style="47" customWidth="1"/>
    <col min="11528" max="11529" width="9.775" style="47"/>
    <col min="11530" max="11530" width="19.225" style="47" customWidth="1"/>
    <col min="11531" max="11531" width="26.1083333333333" style="47" customWidth="1"/>
    <col min="11532" max="11777" width="9.775" style="47"/>
    <col min="11778" max="11778" width="12" style="47" customWidth="1"/>
    <col min="11779" max="11779" width="21.3333333333333" style="47" customWidth="1"/>
    <col min="11780" max="11782" width="9.775" style="47"/>
    <col min="11783" max="11783" width="10.3333333333333" style="47" customWidth="1"/>
    <col min="11784" max="11785" width="9.775" style="47"/>
    <col min="11786" max="11786" width="19.225" style="47" customWidth="1"/>
    <col min="11787" max="11787" width="26.1083333333333" style="47" customWidth="1"/>
    <col min="11788" max="12033" width="9.775" style="47"/>
    <col min="12034" max="12034" width="12" style="47" customWidth="1"/>
    <col min="12035" max="12035" width="21.3333333333333" style="47" customWidth="1"/>
    <col min="12036" max="12038" width="9.775" style="47"/>
    <col min="12039" max="12039" width="10.3333333333333" style="47" customWidth="1"/>
    <col min="12040" max="12041" width="9.775" style="47"/>
    <col min="12042" max="12042" width="19.225" style="47" customWidth="1"/>
    <col min="12043" max="12043" width="26.1083333333333" style="47" customWidth="1"/>
    <col min="12044" max="12289" width="9.775" style="47"/>
    <col min="12290" max="12290" width="12" style="47" customWidth="1"/>
    <col min="12291" max="12291" width="21.3333333333333" style="47" customWidth="1"/>
    <col min="12292" max="12294" width="9.775" style="47"/>
    <col min="12295" max="12295" width="10.3333333333333" style="47" customWidth="1"/>
    <col min="12296" max="12297" width="9.775" style="47"/>
    <col min="12298" max="12298" width="19.225" style="47" customWidth="1"/>
    <col min="12299" max="12299" width="26.1083333333333" style="47" customWidth="1"/>
    <col min="12300" max="12545" width="9.775" style="47"/>
    <col min="12546" max="12546" width="12" style="47" customWidth="1"/>
    <col min="12547" max="12547" width="21.3333333333333" style="47" customWidth="1"/>
    <col min="12548" max="12550" width="9.775" style="47"/>
    <col min="12551" max="12551" width="10.3333333333333" style="47" customWidth="1"/>
    <col min="12552" max="12553" width="9.775" style="47"/>
    <col min="12554" max="12554" width="19.225" style="47" customWidth="1"/>
    <col min="12555" max="12555" width="26.1083333333333" style="47" customWidth="1"/>
    <col min="12556" max="12801" width="9.775" style="47"/>
    <col min="12802" max="12802" width="12" style="47" customWidth="1"/>
    <col min="12803" max="12803" width="21.3333333333333" style="47" customWidth="1"/>
    <col min="12804" max="12806" width="9.775" style="47"/>
    <col min="12807" max="12807" width="10.3333333333333" style="47" customWidth="1"/>
    <col min="12808" max="12809" width="9.775" style="47"/>
    <col min="12810" max="12810" width="19.225" style="47" customWidth="1"/>
    <col min="12811" max="12811" width="26.1083333333333" style="47" customWidth="1"/>
    <col min="12812" max="13057" width="9.775" style="47"/>
    <col min="13058" max="13058" width="12" style="47" customWidth="1"/>
    <col min="13059" max="13059" width="21.3333333333333" style="47" customWidth="1"/>
    <col min="13060" max="13062" width="9.775" style="47"/>
    <col min="13063" max="13063" width="10.3333333333333" style="47" customWidth="1"/>
    <col min="13064" max="13065" width="9.775" style="47"/>
    <col min="13066" max="13066" width="19.225" style="47" customWidth="1"/>
    <col min="13067" max="13067" width="26.1083333333333" style="47" customWidth="1"/>
    <col min="13068" max="13313" width="9.775" style="47"/>
    <col min="13314" max="13314" width="12" style="47" customWidth="1"/>
    <col min="13315" max="13315" width="21.3333333333333" style="47" customWidth="1"/>
    <col min="13316" max="13318" width="9.775" style="47"/>
    <col min="13319" max="13319" width="10.3333333333333" style="47" customWidth="1"/>
    <col min="13320" max="13321" width="9.775" style="47"/>
    <col min="13322" max="13322" width="19.225" style="47" customWidth="1"/>
    <col min="13323" max="13323" width="26.1083333333333" style="47" customWidth="1"/>
    <col min="13324" max="13569" width="9.775" style="47"/>
    <col min="13570" max="13570" width="12" style="47" customWidth="1"/>
    <col min="13571" max="13571" width="21.3333333333333" style="47" customWidth="1"/>
    <col min="13572" max="13574" width="9.775" style="47"/>
    <col min="13575" max="13575" width="10.3333333333333" style="47" customWidth="1"/>
    <col min="13576" max="13577" width="9.775" style="47"/>
    <col min="13578" max="13578" width="19.225" style="47" customWidth="1"/>
    <col min="13579" max="13579" width="26.1083333333333" style="47" customWidth="1"/>
    <col min="13580" max="13825" width="9.775" style="47"/>
    <col min="13826" max="13826" width="12" style="47" customWidth="1"/>
    <col min="13827" max="13827" width="21.3333333333333" style="47" customWidth="1"/>
    <col min="13828" max="13830" width="9.775" style="47"/>
    <col min="13831" max="13831" width="10.3333333333333" style="47" customWidth="1"/>
    <col min="13832" max="13833" width="9.775" style="47"/>
    <col min="13834" max="13834" width="19.225" style="47" customWidth="1"/>
    <col min="13835" max="13835" width="26.1083333333333" style="47" customWidth="1"/>
    <col min="13836" max="14081" width="9.775" style="47"/>
    <col min="14082" max="14082" width="12" style="47" customWidth="1"/>
    <col min="14083" max="14083" width="21.3333333333333" style="47" customWidth="1"/>
    <col min="14084" max="14086" width="9.775" style="47"/>
    <col min="14087" max="14087" width="10.3333333333333" style="47" customWidth="1"/>
    <col min="14088" max="14089" width="9.775" style="47"/>
    <col min="14090" max="14090" width="19.225" style="47" customWidth="1"/>
    <col min="14091" max="14091" width="26.1083333333333" style="47" customWidth="1"/>
    <col min="14092" max="14337" width="9.775" style="47"/>
    <col min="14338" max="14338" width="12" style="47" customWidth="1"/>
    <col min="14339" max="14339" width="21.3333333333333" style="47" customWidth="1"/>
    <col min="14340" max="14342" width="9.775" style="47"/>
    <col min="14343" max="14343" width="10.3333333333333" style="47" customWidth="1"/>
    <col min="14344" max="14345" width="9.775" style="47"/>
    <col min="14346" max="14346" width="19.225" style="47" customWidth="1"/>
    <col min="14347" max="14347" width="26.1083333333333" style="47" customWidth="1"/>
    <col min="14348" max="14593" width="9.775" style="47"/>
    <col min="14594" max="14594" width="12" style="47" customWidth="1"/>
    <col min="14595" max="14595" width="21.3333333333333" style="47" customWidth="1"/>
    <col min="14596" max="14598" width="9.775" style="47"/>
    <col min="14599" max="14599" width="10.3333333333333" style="47" customWidth="1"/>
    <col min="14600" max="14601" width="9.775" style="47"/>
    <col min="14602" max="14602" width="19.225" style="47" customWidth="1"/>
    <col min="14603" max="14603" width="26.1083333333333" style="47" customWidth="1"/>
    <col min="14604" max="14849" width="9.775" style="47"/>
    <col min="14850" max="14850" width="12" style="47" customWidth="1"/>
    <col min="14851" max="14851" width="21.3333333333333" style="47" customWidth="1"/>
    <col min="14852" max="14854" width="9.775" style="47"/>
    <col min="14855" max="14855" width="10.3333333333333" style="47" customWidth="1"/>
    <col min="14856" max="14857" width="9.775" style="47"/>
    <col min="14858" max="14858" width="19.225" style="47" customWidth="1"/>
    <col min="14859" max="14859" width="26.1083333333333" style="47" customWidth="1"/>
    <col min="14860" max="15105" width="9.775" style="47"/>
    <col min="15106" max="15106" width="12" style="47" customWidth="1"/>
    <col min="15107" max="15107" width="21.3333333333333" style="47" customWidth="1"/>
    <col min="15108" max="15110" width="9.775" style="47"/>
    <col min="15111" max="15111" width="10.3333333333333" style="47" customWidth="1"/>
    <col min="15112" max="15113" width="9.775" style="47"/>
    <col min="15114" max="15114" width="19.225" style="47" customWidth="1"/>
    <col min="15115" max="15115" width="26.1083333333333" style="47" customWidth="1"/>
    <col min="15116" max="15361" width="9.775" style="47"/>
    <col min="15362" max="15362" width="12" style="47" customWidth="1"/>
    <col min="15363" max="15363" width="21.3333333333333" style="47" customWidth="1"/>
    <col min="15364" max="15366" width="9.775" style="47"/>
    <col min="15367" max="15367" width="10.3333333333333" style="47" customWidth="1"/>
    <col min="15368" max="15369" width="9.775" style="47"/>
    <col min="15370" max="15370" width="19.225" style="47" customWidth="1"/>
    <col min="15371" max="15371" width="26.1083333333333" style="47" customWidth="1"/>
    <col min="15372" max="15617" width="9.775" style="47"/>
    <col min="15618" max="15618" width="12" style="47" customWidth="1"/>
    <col min="15619" max="15619" width="21.3333333333333" style="47" customWidth="1"/>
    <col min="15620" max="15622" width="9.775" style="47"/>
    <col min="15623" max="15623" width="10.3333333333333" style="47" customWidth="1"/>
    <col min="15624" max="15625" width="9.775" style="47"/>
    <col min="15626" max="15626" width="19.225" style="47" customWidth="1"/>
    <col min="15627" max="15627" width="26.1083333333333" style="47" customWidth="1"/>
    <col min="15628" max="15873" width="9.775" style="47"/>
    <col min="15874" max="15874" width="12" style="47" customWidth="1"/>
    <col min="15875" max="15875" width="21.3333333333333" style="47" customWidth="1"/>
    <col min="15876" max="15878" width="9.775" style="47"/>
    <col min="15879" max="15879" width="10.3333333333333" style="47" customWidth="1"/>
    <col min="15880" max="15881" width="9.775" style="47"/>
    <col min="15882" max="15882" width="19.225" style="47" customWidth="1"/>
    <col min="15883" max="15883" width="26.1083333333333" style="47" customWidth="1"/>
    <col min="15884" max="16129" width="9.775" style="47"/>
    <col min="16130" max="16130" width="12" style="47" customWidth="1"/>
    <col min="16131" max="16131" width="21.3333333333333" style="47" customWidth="1"/>
    <col min="16132" max="16134" width="9.775" style="47"/>
    <col min="16135" max="16135" width="10.3333333333333" style="47" customWidth="1"/>
    <col min="16136" max="16137" width="9.775" style="47"/>
    <col min="16138" max="16138" width="19.225" style="47" customWidth="1"/>
    <col min="16139" max="16139" width="26.1083333333333" style="47" customWidth="1"/>
    <col min="16140" max="16384" width="9.775" style="47"/>
  </cols>
  <sheetData>
    <row r="1" ht="16.35" customHeight="1" spans="1:10">
      <c r="A1" s="84" t="s">
        <v>46</v>
      </c>
      <c r="B1" s="85"/>
      <c r="C1" s="85"/>
      <c r="D1" s="85"/>
      <c r="E1" s="85"/>
      <c r="F1" s="85"/>
      <c r="G1" s="85"/>
      <c r="H1" s="85"/>
      <c r="I1" s="85"/>
      <c r="J1" s="85"/>
    </row>
    <row r="2" ht="16.35" customHeight="1" spans="1:10">
      <c r="A2" s="85"/>
      <c r="B2" s="85"/>
      <c r="C2" s="85"/>
      <c r="D2" s="85"/>
      <c r="E2" s="85"/>
      <c r="F2" s="85"/>
      <c r="G2" s="85"/>
      <c r="H2" s="85"/>
      <c r="I2" s="85"/>
      <c r="J2" s="85"/>
    </row>
    <row r="3" ht="31.95" customHeight="1" spans="1:10">
      <c r="A3" s="85"/>
      <c r="B3" s="85"/>
      <c r="C3" s="85"/>
      <c r="D3" s="85"/>
      <c r="E3" s="85"/>
      <c r="F3" s="85"/>
      <c r="G3" s="85"/>
      <c r="H3" s="85"/>
      <c r="I3" s="85"/>
      <c r="J3" s="85"/>
    </row>
    <row r="4" ht="29.25" customHeight="1" spans="1:10">
      <c r="A4" s="42" t="s">
        <v>47</v>
      </c>
      <c r="B4" s="32" t="s">
        <v>1</v>
      </c>
      <c r="C4" s="32"/>
      <c r="D4" s="32"/>
      <c r="E4" s="32"/>
      <c r="F4" s="32"/>
      <c r="G4" s="32"/>
      <c r="H4" s="32"/>
      <c r="I4" s="32"/>
      <c r="J4" s="32"/>
    </row>
    <row r="5" ht="16.35" customHeight="1" spans="1:10">
      <c r="A5" s="32" t="s">
        <v>48</v>
      </c>
      <c r="B5" s="52"/>
      <c r="C5" s="52"/>
      <c r="D5" s="52" t="s">
        <v>49</v>
      </c>
      <c r="E5" s="52" t="s">
        <v>50</v>
      </c>
      <c r="F5" s="52"/>
      <c r="G5" s="86" t="s">
        <v>51</v>
      </c>
      <c r="H5" s="52" t="s">
        <v>52</v>
      </c>
      <c r="I5" s="52" t="s">
        <v>53</v>
      </c>
      <c r="J5" s="52" t="s">
        <v>54</v>
      </c>
    </row>
    <row r="6" ht="16.35" customHeight="1" spans="1:10">
      <c r="A6" s="32" t="s">
        <v>55</v>
      </c>
      <c r="B6" s="52"/>
      <c r="C6" s="52"/>
      <c r="D6" s="52"/>
      <c r="E6" s="52"/>
      <c r="F6" s="52"/>
      <c r="G6" s="87"/>
      <c r="H6" s="52"/>
      <c r="I6" s="52"/>
      <c r="J6" s="52"/>
    </row>
    <row r="7" ht="16.35" customHeight="1" spans="1:15">
      <c r="A7" s="32" t="s">
        <v>56</v>
      </c>
      <c r="B7" s="32" t="s">
        <v>57</v>
      </c>
      <c r="C7" s="32"/>
      <c r="D7" s="52">
        <v>2751.7</v>
      </c>
      <c r="E7" s="52">
        <v>2957.5</v>
      </c>
      <c r="F7" s="52"/>
      <c r="G7" s="88">
        <v>2916.2</v>
      </c>
      <c r="H7" s="88">
        <v>10</v>
      </c>
      <c r="I7" s="94">
        <f>G7/E7</f>
        <v>0.98603550295858</v>
      </c>
      <c r="J7" s="88">
        <v>10</v>
      </c>
      <c r="K7" s="47">
        <f>E7-项目自评!E8</f>
        <v>948.34</v>
      </c>
      <c r="L7" s="47">
        <v>1034.11</v>
      </c>
      <c r="N7" s="47">
        <v>913.49</v>
      </c>
      <c r="O7" s="47">
        <v>2752.79</v>
      </c>
    </row>
    <row r="8" ht="16.35" customHeight="1" spans="1:15">
      <c r="A8" s="89"/>
      <c r="B8" s="42" t="s">
        <v>58</v>
      </c>
      <c r="C8" s="42"/>
      <c r="D8" s="42"/>
      <c r="E8" s="42"/>
      <c r="F8" s="42"/>
      <c r="G8" s="42" t="s">
        <v>59</v>
      </c>
      <c r="H8" s="42"/>
      <c r="I8" s="42"/>
      <c r="J8" s="42"/>
      <c r="K8" s="47">
        <v>840.44</v>
      </c>
      <c r="L8" s="47">
        <f>E7-L7</f>
        <v>1923.39</v>
      </c>
      <c r="N8" s="47">
        <v>2002.71</v>
      </c>
      <c r="O8" s="47">
        <v>204.71</v>
      </c>
    </row>
    <row r="9" ht="16.35" customHeight="1" spans="1:15">
      <c r="A9" s="89"/>
      <c r="B9" s="42" t="s">
        <v>60</v>
      </c>
      <c r="C9" s="42"/>
      <c r="D9" s="42"/>
      <c r="E9" s="42"/>
      <c r="F9" s="42"/>
      <c r="G9" s="42" t="s">
        <v>61</v>
      </c>
      <c r="H9" s="42"/>
      <c r="I9" s="42"/>
      <c r="J9" s="42"/>
      <c r="K9" s="47">
        <v>190</v>
      </c>
      <c r="N9" s="47">
        <f>SUM(N7:N8)</f>
        <v>2916.2</v>
      </c>
      <c r="O9" s="47">
        <f>SUM(O7:O8)</f>
        <v>2957.5</v>
      </c>
    </row>
    <row r="10" ht="16.35" customHeight="1" spans="1:11">
      <c r="A10" s="89"/>
      <c r="B10" s="42" t="s">
        <v>62</v>
      </c>
      <c r="C10" s="42"/>
      <c r="D10" s="42"/>
      <c r="E10" s="42"/>
      <c r="F10" s="42"/>
      <c r="G10" s="42" t="s">
        <v>63</v>
      </c>
      <c r="H10" s="42"/>
      <c r="I10" s="42"/>
      <c r="J10" s="42"/>
      <c r="K10" s="47">
        <v>82.34</v>
      </c>
    </row>
    <row r="11" ht="16.35" customHeight="1" spans="1:12">
      <c r="A11" s="89"/>
      <c r="B11" s="42" t="s">
        <v>64</v>
      </c>
      <c r="C11" s="42"/>
      <c r="D11" s="42"/>
      <c r="E11" s="42"/>
      <c r="F11" s="42"/>
      <c r="G11" s="42"/>
      <c r="H11" s="42"/>
      <c r="I11" s="42"/>
      <c r="J11" s="42"/>
      <c r="K11" s="47">
        <f>K8+K9-K10</f>
        <v>948.1</v>
      </c>
      <c r="L11" s="47">
        <v>948.1</v>
      </c>
    </row>
    <row r="12" ht="16.35" customHeight="1" spans="1:11">
      <c r="A12" s="89"/>
      <c r="B12" s="56" t="s">
        <v>65</v>
      </c>
      <c r="C12" s="56"/>
      <c r="D12" s="56"/>
      <c r="E12" s="56"/>
      <c r="F12" s="56"/>
      <c r="G12" s="42"/>
      <c r="H12" s="42"/>
      <c r="I12" s="42"/>
      <c r="J12" s="42"/>
      <c r="K12" s="47">
        <f>K7-K11</f>
        <v>0.239999999999895</v>
      </c>
    </row>
    <row r="13" ht="16.35" customHeight="1" spans="1:10">
      <c r="A13" s="32" t="s">
        <v>66</v>
      </c>
      <c r="B13" s="32" t="s">
        <v>67</v>
      </c>
      <c r="C13" s="32"/>
      <c r="D13" s="32"/>
      <c r="E13" s="32"/>
      <c r="F13" s="32"/>
      <c r="G13" s="32" t="s">
        <v>68</v>
      </c>
      <c r="H13" s="32"/>
      <c r="I13" s="32"/>
      <c r="J13" s="32"/>
    </row>
    <row r="14" s="83" customFormat="1" ht="16.35" customHeight="1" spans="1:10">
      <c r="A14" s="32"/>
      <c r="B14" s="39" t="s">
        <v>69</v>
      </c>
      <c r="C14" s="39"/>
      <c r="D14" s="39"/>
      <c r="E14" s="39"/>
      <c r="F14" s="39"/>
      <c r="G14" s="29">
        <v>1</v>
      </c>
      <c r="H14" s="38"/>
      <c r="I14" s="38"/>
      <c r="J14" s="38"/>
    </row>
    <row r="15" s="83" customFormat="1" ht="16.35" customHeight="1" spans="1:10">
      <c r="A15" s="32"/>
      <c r="B15" s="39" t="s">
        <v>70</v>
      </c>
      <c r="C15" s="39"/>
      <c r="D15" s="39"/>
      <c r="E15" s="39"/>
      <c r="F15" s="39"/>
      <c r="G15" s="29">
        <v>1</v>
      </c>
      <c r="H15" s="38"/>
      <c r="I15" s="38"/>
      <c r="J15" s="38"/>
    </row>
    <row r="16" s="83" customFormat="1" ht="16.35" customHeight="1" spans="1:10">
      <c r="A16" s="32"/>
      <c r="B16" s="50" t="s">
        <v>71</v>
      </c>
      <c r="C16" s="50"/>
      <c r="D16" s="90"/>
      <c r="E16" s="90"/>
      <c r="F16" s="90"/>
      <c r="G16" s="90"/>
      <c r="H16" s="90"/>
      <c r="I16" s="50"/>
      <c r="J16" s="90"/>
    </row>
    <row r="17" ht="16.35" customHeight="1" spans="1:10">
      <c r="A17" s="32" t="s">
        <v>72</v>
      </c>
      <c r="B17" s="32" t="s">
        <v>73</v>
      </c>
      <c r="C17" s="32" t="s">
        <v>74</v>
      </c>
      <c r="D17" s="32" t="s">
        <v>75</v>
      </c>
      <c r="E17" s="32"/>
      <c r="F17" s="32" t="s">
        <v>76</v>
      </c>
      <c r="G17" s="32" t="s">
        <v>77</v>
      </c>
      <c r="H17" s="32" t="s">
        <v>52</v>
      </c>
      <c r="I17" s="95" t="s">
        <v>54</v>
      </c>
      <c r="J17" s="96" t="s">
        <v>78</v>
      </c>
    </row>
    <row r="18" spans="1:10">
      <c r="A18" s="32"/>
      <c r="B18" s="32"/>
      <c r="C18" s="32"/>
      <c r="D18" s="32"/>
      <c r="E18" s="32"/>
      <c r="F18" s="32"/>
      <c r="G18" s="32"/>
      <c r="H18" s="32"/>
      <c r="I18" s="95"/>
      <c r="J18" s="97" t="s">
        <v>79</v>
      </c>
    </row>
    <row r="19" spans="1:10">
      <c r="A19" s="32"/>
      <c r="B19" s="32"/>
      <c r="C19" s="32"/>
      <c r="D19" s="32"/>
      <c r="E19" s="32"/>
      <c r="F19" s="32"/>
      <c r="G19" s="32"/>
      <c r="H19" s="32"/>
      <c r="I19" s="95"/>
      <c r="J19" s="98" t="s">
        <v>80</v>
      </c>
    </row>
    <row r="20" s="46" customFormat="1" ht="29.1" customHeight="1" spans="1:10">
      <c r="A20" s="32"/>
      <c r="B20" s="24" t="s">
        <v>81</v>
      </c>
      <c r="C20" s="32" t="s">
        <v>82</v>
      </c>
      <c r="D20" s="42" t="s">
        <v>83</v>
      </c>
      <c r="E20" s="42"/>
      <c r="F20" s="74">
        <v>1</v>
      </c>
      <c r="G20" s="74">
        <v>1</v>
      </c>
      <c r="H20" s="1">
        <v>10</v>
      </c>
      <c r="I20" s="1">
        <v>10</v>
      </c>
      <c r="J20" s="99"/>
    </row>
    <row r="21" s="46" customFormat="1" ht="29.1" customHeight="1" spans="1:10">
      <c r="A21" s="32"/>
      <c r="B21" s="27"/>
      <c r="C21" s="32"/>
      <c r="D21" s="42" t="s">
        <v>84</v>
      </c>
      <c r="E21" s="42"/>
      <c r="F21" s="50" t="s">
        <v>85</v>
      </c>
      <c r="G21" s="54">
        <f>基础数据!F5</f>
        <v>0.761904761904762</v>
      </c>
      <c r="H21" s="8">
        <v>5</v>
      </c>
      <c r="I21" s="8">
        <v>5</v>
      </c>
      <c r="J21" s="42"/>
    </row>
    <row r="22" s="46" customFormat="1" ht="55.5" customHeight="1" spans="1:10">
      <c r="A22" s="32"/>
      <c r="B22" s="27"/>
      <c r="C22" s="32"/>
      <c r="D22" s="42" t="s">
        <v>86</v>
      </c>
      <c r="E22" s="42"/>
      <c r="F22" s="74">
        <v>1</v>
      </c>
      <c r="G22" s="74">
        <v>1</v>
      </c>
      <c r="H22" s="8">
        <v>5</v>
      </c>
      <c r="I22" s="8">
        <v>5</v>
      </c>
      <c r="J22" s="42"/>
    </row>
    <row r="23" s="46" customFormat="1" ht="29.1" customHeight="1" spans="1:10">
      <c r="A23" s="32"/>
      <c r="B23" s="27"/>
      <c r="C23" s="32" t="s">
        <v>87</v>
      </c>
      <c r="D23" s="42" t="s">
        <v>88</v>
      </c>
      <c r="E23" s="42"/>
      <c r="F23" s="74">
        <v>1</v>
      </c>
      <c r="G23" s="74">
        <v>0.98</v>
      </c>
      <c r="H23" s="8">
        <v>6</v>
      </c>
      <c r="I23" s="8">
        <v>4</v>
      </c>
      <c r="J23" s="79" t="s">
        <v>89</v>
      </c>
    </row>
    <row r="24" s="46" customFormat="1" ht="40.95" customHeight="1" spans="1:10">
      <c r="A24" s="32"/>
      <c r="B24" s="27"/>
      <c r="C24" s="32"/>
      <c r="D24" s="42" t="s">
        <v>90</v>
      </c>
      <c r="E24" s="42"/>
      <c r="F24" s="74">
        <v>1</v>
      </c>
      <c r="G24" s="74">
        <v>1</v>
      </c>
      <c r="H24" s="35">
        <v>5</v>
      </c>
      <c r="I24" s="35">
        <v>5</v>
      </c>
      <c r="J24" s="51"/>
    </row>
    <row r="25" s="46" customFormat="1" ht="29.1" customHeight="1" spans="1:10">
      <c r="A25" s="32"/>
      <c r="B25" s="27"/>
      <c r="C25" s="32"/>
      <c r="D25" s="42" t="s">
        <v>91</v>
      </c>
      <c r="E25" s="42"/>
      <c r="F25" s="74">
        <v>1</v>
      </c>
      <c r="G25" s="74">
        <v>1</v>
      </c>
      <c r="H25" s="45">
        <v>4</v>
      </c>
      <c r="I25" s="45">
        <v>4</v>
      </c>
      <c r="J25" s="42"/>
    </row>
    <row r="26" s="46" customFormat="1" ht="36" customHeight="1" spans="1:10">
      <c r="A26" s="32"/>
      <c r="B26" s="27"/>
      <c r="C26" s="32"/>
      <c r="D26" s="42" t="s">
        <v>92</v>
      </c>
      <c r="E26" s="42"/>
      <c r="F26" s="74">
        <v>1</v>
      </c>
      <c r="G26" s="74">
        <v>1</v>
      </c>
      <c r="H26" s="45">
        <v>2</v>
      </c>
      <c r="I26" s="45">
        <v>2</v>
      </c>
      <c r="J26" s="42"/>
    </row>
    <row r="27" s="46" customFormat="1" ht="29.1" customHeight="1" spans="1:10">
      <c r="A27" s="32"/>
      <c r="B27" s="27"/>
      <c r="C27" s="32" t="s">
        <v>93</v>
      </c>
      <c r="D27" s="42" t="s">
        <v>94</v>
      </c>
      <c r="E27" s="42"/>
      <c r="F27" s="74">
        <v>1</v>
      </c>
      <c r="G27" s="74">
        <v>1</v>
      </c>
      <c r="H27" s="45">
        <v>10</v>
      </c>
      <c r="I27" s="45">
        <v>10</v>
      </c>
      <c r="J27" s="42"/>
    </row>
    <row r="28" s="46" customFormat="1" ht="29.1" customHeight="1" spans="1:10">
      <c r="A28" s="32"/>
      <c r="B28" s="27"/>
      <c r="C28" s="32" t="s">
        <v>95</v>
      </c>
      <c r="D28" s="42" t="s">
        <v>96</v>
      </c>
      <c r="E28" s="42"/>
      <c r="F28" s="50" t="s">
        <v>85</v>
      </c>
      <c r="G28" s="91">
        <f>基础数据!F7/基础数据!D7</f>
        <v>0.0511764705882353</v>
      </c>
      <c r="H28" s="8">
        <v>5</v>
      </c>
      <c r="I28" s="8">
        <v>5</v>
      </c>
      <c r="J28" s="42"/>
    </row>
    <row r="29" s="46" customFormat="1" ht="29.1" customHeight="1" spans="1:10">
      <c r="A29" s="32"/>
      <c r="B29" s="27"/>
      <c r="C29" s="32"/>
      <c r="D29" s="42" t="s">
        <v>97</v>
      </c>
      <c r="E29" s="42"/>
      <c r="F29" s="50" t="s">
        <v>85</v>
      </c>
      <c r="G29" s="91">
        <f>基础数据!F21/基础数据!D21</f>
        <v>1.1122695035461</v>
      </c>
      <c r="H29" s="8">
        <v>3</v>
      </c>
      <c r="I29" s="8">
        <v>0</v>
      </c>
      <c r="J29" s="42"/>
    </row>
    <row r="30" s="46" customFormat="1" ht="29.1" customHeight="1" spans="1:10">
      <c r="A30" s="32"/>
      <c r="B30" s="31"/>
      <c r="C30" s="32"/>
      <c r="D30" s="42" t="s">
        <v>98</v>
      </c>
      <c r="E30" s="42"/>
      <c r="F30" s="74">
        <v>1</v>
      </c>
      <c r="G30" s="91">
        <v>1</v>
      </c>
      <c r="H30" s="45">
        <v>5</v>
      </c>
      <c r="I30" s="45">
        <v>5</v>
      </c>
      <c r="J30" s="42"/>
    </row>
    <row r="31" s="46" customFormat="1" ht="29.1" customHeight="1" spans="1:10">
      <c r="A31" s="32"/>
      <c r="B31" s="32" t="s">
        <v>99</v>
      </c>
      <c r="C31" s="52" t="s">
        <v>100</v>
      </c>
      <c r="D31" s="61" t="s">
        <v>101</v>
      </c>
      <c r="E31" s="61"/>
      <c r="F31" s="88" t="s">
        <v>102</v>
      </c>
      <c r="G31" s="59" t="s">
        <v>103</v>
      </c>
      <c r="H31" s="52">
        <v>10</v>
      </c>
      <c r="I31" s="52">
        <v>10</v>
      </c>
      <c r="J31" s="61"/>
    </row>
    <row r="32" s="46" customFormat="1" ht="29.1" customHeight="1" spans="1:10">
      <c r="A32" s="32"/>
      <c r="B32" s="32"/>
      <c r="C32" s="41" t="s">
        <v>104</v>
      </c>
      <c r="D32" s="61" t="s">
        <v>105</v>
      </c>
      <c r="E32" s="61"/>
      <c r="F32" s="52" t="s">
        <v>106</v>
      </c>
      <c r="G32" s="52" t="s">
        <v>106</v>
      </c>
      <c r="H32" s="52">
        <v>10</v>
      </c>
      <c r="I32" s="52">
        <v>10</v>
      </c>
      <c r="J32" s="61"/>
    </row>
    <row r="33" s="46" customFormat="1" ht="29.1" customHeight="1" spans="1:10">
      <c r="A33" s="32"/>
      <c r="B33" s="32"/>
      <c r="C33" s="41" t="s">
        <v>107</v>
      </c>
      <c r="D33" s="61" t="s">
        <v>108</v>
      </c>
      <c r="E33" s="61"/>
      <c r="F33" s="52" t="s">
        <v>109</v>
      </c>
      <c r="G33" s="52" t="s">
        <v>109</v>
      </c>
      <c r="H33" s="52">
        <v>10</v>
      </c>
      <c r="I33" s="52">
        <v>10</v>
      </c>
      <c r="J33" s="61"/>
    </row>
    <row r="34" s="46" customFormat="1" ht="29.1" customHeight="1" spans="1:10">
      <c r="A34" s="32"/>
      <c r="B34" s="32" t="s">
        <v>110</v>
      </c>
      <c r="C34" s="32" t="s">
        <v>111</v>
      </c>
      <c r="D34" s="42" t="s">
        <v>112</v>
      </c>
      <c r="E34" s="42"/>
      <c r="F34" s="92">
        <v>0.9</v>
      </c>
      <c r="G34" s="92">
        <v>0.9</v>
      </c>
      <c r="H34" s="32">
        <v>10</v>
      </c>
      <c r="I34" s="32">
        <v>10</v>
      </c>
      <c r="J34" s="42"/>
    </row>
    <row r="35" s="46" customFormat="1" ht="29.1" customHeight="1" spans="1:10">
      <c r="A35" s="32"/>
      <c r="B35" s="32"/>
      <c r="C35" s="32"/>
      <c r="D35" s="42"/>
      <c r="E35" s="42"/>
      <c r="F35" s="93"/>
      <c r="G35" s="93"/>
      <c r="H35" s="32"/>
      <c r="I35" s="32"/>
      <c r="J35" s="42"/>
    </row>
    <row r="36" ht="28.5" customHeight="1" spans="1:10">
      <c r="A36" s="32" t="s">
        <v>113</v>
      </c>
      <c r="B36" s="32"/>
      <c r="C36" s="32"/>
      <c r="D36" s="32"/>
      <c r="E36" s="32"/>
      <c r="F36" s="32"/>
      <c r="G36" s="32"/>
      <c r="H36" s="32">
        <f>SUM(H20:H35)</f>
        <v>100</v>
      </c>
      <c r="I36" s="32">
        <f>SUM(I20:I35)</f>
        <v>95</v>
      </c>
      <c r="J36" s="42"/>
    </row>
    <row r="38" hidden="1" spans="1:9">
      <c r="A38" s="64" t="s">
        <v>42</v>
      </c>
      <c r="B38" s="64"/>
      <c r="C38" s="64" t="s">
        <v>43</v>
      </c>
      <c r="D38" s="64"/>
      <c r="E38" s="64" t="s">
        <v>44</v>
      </c>
      <c r="F38" s="64"/>
      <c r="G38" s="64"/>
      <c r="H38" s="64" t="s">
        <v>45</v>
      </c>
      <c r="I38" s="64"/>
    </row>
  </sheetData>
  <mergeCells count="66">
    <mergeCell ref="B4:J4"/>
    <mergeCell ref="B7:C7"/>
    <mergeCell ref="E7:F7"/>
    <mergeCell ref="B8:F8"/>
    <mergeCell ref="G8:J8"/>
    <mergeCell ref="B9:F9"/>
    <mergeCell ref="G9:J9"/>
    <mergeCell ref="B10:F10"/>
    <mergeCell ref="G10:J10"/>
    <mergeCell ref="B11:F11"/>
    <mergeCell ref="G11:J11"/>
    <mergeCell ref="B12:F12"/>
    <mergeCell ref="G12:J12"/>
    <mergeCell ref="B13:F13"/>
    <mergeCell ref="G13:J13"/>
    <mergeCell ref="B14:F14"/>
    <mergeCell ref="G14:J14"/>
    <mergeCell ref="B15:F15"/>
    <mergeCell ref="G15:J15"/>
    <mergeCell ref="B16:F16"/>
    <mergeCell ref="G16:J16"/>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A36:G36"/>
    <mergeCell ref="A13:A16"/>
    <mergeCell ref="A17:A35"/>
    <mergeCell ref="B17:B19"/>
    <mergeCell ref="B20:B30"/>
    <mergeCell ref="B31:B33"/>
    <mergeCell ref="B34:B35"/>
    <mergeCell ref="C17:C19"/>
    <mergeCell ref="C20:C22"/>
    <mergeCell ref="C23:C26"/>
    <mergeCell ref="C28:C30"/>
    <mergeCell ref="C34:C35"/>
    <mergeCell ref="D5:D6"/>
    <mergeCell ref="F17:F19"/>
    <mergeCell ref="F34:F35"/>
    <mergeCell ref="G5:G6"/>
    <mergeCell ref="G17:G19"/>
    <mergeCell ref="G34:G35"/>
    <mergeCell ref="H5:H6"/>
    <mergeCell ref="H17:H19"/>
    <mergeCell ref="H34:H35"/>
    <mergeCell ref="I5:I6"/>
    <mergeCell ref="I17:I19"/>
    <mergeCell ref="I34:I35"/>
    <mergeCell ref="J5:J6"/>
    <mergeCell ref="J34:J35"/>
    <mergeCell ref="A1:J3"/>
    <mergeCell ref="B5:C6"/>
    <mergeCell ref="E5:F6"/>
    <mergeCell ref="D17:E19"/>
    <mergeCell ref="D34:E3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17"/>
  <sheetViews>
    <sheetView workbookViewId="0">
      <selection activeCell="J5" sqref="J5"/>
    </sheetView>
  </sheetViews>
  <sheetFormatPr defaultColWidth="9" defaultRowHeight="13.5"/>
  <cols>
    <col min="2" max="2" width="11.225" customWidth="1"/>
    <col min="3" max="3" width="29.4416666666667" customWidth="1"/>
    <col min="4" max="4" width="37.3333333333333" customWidth="1"/>
    <col min="5" max="5" width="24.5583333333333" customWidth="1"/>
    <col min="7" max="7" width="11.3333333333333" customWidth="1"/>
    <col min="10" max="10" width="12.225" customWidth="1"/>
  </cols>
  <sheetData>
    <row r="1" ht="54.6" customHeight="1" spans="1:10">
      <c r="A1" s="1" t="s">
        <v>73</v>
      </c>
      <c r="B1" s="1" t="s">
        <v>74</v>
      </c>
      <c r="C1" s="1" t="s">
        <v>75</v>
      </c>
      <c r="D1" s="1" t="s">
        <v>114</v>
      </c>
      <c r="E1" s="1" t="s">
        <v>115</v>
      </c>
      <c r="F1" s="1" t="s">
        <v>116</v>
      </c>
      <c r="G1" s="1" t="s">
        <v>77</v>
      </c>
      <c r="H1" s="1" t="s">
        <v>52</v>
      </c>
      <c r="I1" s="43" t="s">
        <v>54</v>
      </c>
      <c r="J1" s="19" t="s">
        <v>117</v>
      </c>
    </row>
    <row r="2" ht="49.05" customHeight="1" spans="1:10">
      <c r="A2" s="1"/>
      <c r="B2" s="1"/>
      <c r="C2" s="3" t="s">
        <v>83</v>
      </c>
      <c r="D2" s="7" t="s">
        <v>118</v>
      </c>
      <c r="E2" s="7" t="s">
        <v>119</v>
      </c>
      <c r="F2" s="74">
        <v>1</v>
      </c>
      <c r="G2" s="74">
        <v>1</v>
      </c>
      <c r="H2" s="1">
        <v>10</v>
      </c>
      <c r="I2" s="1">
        <v>10</v>
      </c>
      <c r="J2" s="19"/>
    </row>
    <row r="3" ht="67.95" customHeight="1" spans="1:10">
      <c r="A3" s="32" t="s">
        <v>81</v>
      </c>
      <c r="B3" s="32" t="s">
        <v>82</v>
      </c>
      <c r="C3" s="56" t="s">
        <v>84</v>
      </c>
      <c r="D3" s="7" t="s">
        <v>120</v>
      </c>
      <c r="E3" s="7" t="s">
        <v>121</v>
      </c>
      <c r="F3" s="50" t="s">
        <v>85</v>
      </c>
      <c r="G3" s="54">
        <v>0.762</v>
      </c>
      <c r="H3" s="8">
        <v>5</v>
      </c>
      <c r="I3" s="8">
        <v>5</v>
      </c>
      <c r="J3" s="19"/>
    </row>
    <row r="4" ht="34.95" customHeight="1" spans="1:10">
      <c r="A4" s="32"/>
      <c r="B4" s="32"/>
      <c r="C4" s="56" t="s">
        <v>86</v>
      </c>
      <c r="D4" s="7" t="s">
        <v>122</v>
      </c>
      <c r="E4" s="7" t="s">
        <v>123</v>
      </c>
      <c r="F4" s="74">
        <v>1</v>
      </c>
      <c r="G4" s="74">
        <v>1</v>
      </c>
      <c r="H4" s="8">
        <v>5</v>
      </c>
      <c r="I4" s="8">
        <v>5</v>
      </c>
      <c r="J4" s="19"/>
    </row>
    <row r="5" ht="37.95" customHeight="1" spans="1:10">
      <c r="A5" s="32"/>
      <c r="B5" s="32" t="s">
        <v>87</v>
      </c>
      <c r="C5" s="56" t="s">
        <v>88</v>
      </c>
      <c r="D5" s="7" t="s">
        <v>124</v>
      </c>
      <c r="E5" s="14"/>
      <c r="F5" s="74">
        <v>1</v>
      </c>
      <c r="G5" s="74">
        <v>0.98</v>
      </c>
      <c r="H5" s="8">
        <v>6</v>
      </c>
      <c r="I5" s="8">
        <v>4</v>
      </c>
      <c r="J5" s="79" t="s">
        <v>89</v>
      </c>
    </row>
    <row r="6" ht="84" customHeight="1" spans="1:10">
      <c r="A6" s="32"/>
      <c r="B6" s="32"/>
      <c r="C6" s="56" t="s">
        <v>90</v>
      </c>
      <c r="D6" s="7" t="s">
        <v>125</v>
      </c>
      <c r="E6" s="14"/>
      <c r="F6" s="74">
        <v>1</v>
      </c>
      <c r="G6" s="74">
        <v>1</v>
      </c>
      <c r="H6" s="35">
        <v>5</v>
      </c>
      <c r="I6" s="35">
        <v>5</v>
      </c>
      <c r="J6" s="80"/>
    </row>
    <row r="7" ht="37.95" customHeight="1" spans="1:10">
      <c r="A7" s="32"/>
      <c r="B7" s="32"/>
      <c r="C7" s="56" t="s">
        <v>91</v>
      </c>
      <c r="D7" s="7" t="s">
        <v>126</v>
      </c>
      <c r="E7" s="14"/>
      <c r="F7" s="74">
        <v>1</v>
      </c>
      <c r="G7" s="74">
        <v>1</v>
      </c>
      <c r="H7" s="45">
        <v>4</v>
      </c>
      <c r="I7" s="45">
        <v>4</v>
      </c>
      <c r="J7" s="81"/>
    </row>
    <row r="8" ht="48" customHeight="1" spans="1:10">
      <c r="A8" s="32"/>
      <c r="B8" s="32"/>
      <c r="C8" s="56" t="s">
        <v>92</v>
      </c>
      <c r="D8" s="7" t="s">
        <v>127</v>
      </c>
      <c r="E8" s="14"/>
      <c r="F8" s="74">
        <v>1</v>
      </c>
      <c r="G8" s="74">
        <v>1</v>
      </c>
      <c r="H8" s="45">
        <v>2</v>
      </c>
      <c r="I8" s="45">
        <v>2</v>
      </c>
      <c r="J8" s="81"/>
    </row>
    <row r="9" ht="34.05" customHeight="1" spans="1:10">
      <c r="A9" s="32"/>
      <c r="B9" s="32" t="s">
        <v>93</v>
      </c>
      <c r="C9" s="56" t="s">
        <v>94</v>
      </c>
      <c r="D9" s="7" t="s">
        <v>128</v>
      </c>
      <c r="E9" s="14"/>
      <c r="F9" s="74">
        <v>1</v>
      </c>
      <c r="G9" s="74">
        <v>1</v>
      </c>
      <c r="H9" s="45">
        <v>10</v>
      </c>
      <c r="I9" s="45">
        <v>10</v>
      </c>
      <c r="J9" s="81"/>
    </row>
    <row r="10" ht="34.95" customHeight="1" spans="1:10">
      <c r="A10" s="32"/>
      <c r="B10" s="32" t="s">
        <v>95</v>
      </c>
      <c r="C10" s="56" t="s">
        <v>96</v>
      </c>
      <c r="D10" s="75" t="s">
        <v>129</v>
      </c>
      <c r="E10" s="14"/>
      <c r="F10" s="50" t="s">
        <v>85</v>
      </c>
      <c r="G10" s="74">
        <v>1</v>
      </c>
      <c r="H10" s="8">
        <v>5</v>
      </c>
      <c r="I10" s="8">
        <v>5</v>
      </c>
      <c r="J10" s="81"/>
    </row>
    <row r="11" ht="34.95" customHeight="1" spans="1:10">
      <c r="A11" s="32"/>
      <c r="B11" s="32"/>
      <c r="C11" s="56" t="s">
        <v>97</v>
      </c>
      <c r="D11" s="75" t="s">
        <v>130</v>
      </c>
      <c r="E11" s="14"/>
      <c r="F11" s="50" t="s">
        <v>85</v>
      </c>
      <c r="G11" s="74">
        <v>1</v>
      </c>
      <c r="H11" s="8">
        <v>3</v>
      </c>
      <c r="I11" s="8">
        <v>3</v>
      </c>
      <c r="J11" s="81"/>
    </row>
    <row r="12" ht="34.95" customHeight="1" spans="1:10">
      <c r="A12" s="32"/>
      <c r="B12" s="32"/>
      <c r="C12" s="56" t="s">
        <v>98</v>
      </c>
      <c r="D12" s="7" t="s">
        <v>131</v>
      </c>
      <c r="E12" s="14"/>
      <c r="F12" s="74">
        <v>1</v>
      </c>
      <c r="G12" s="74">
        <v>1</v>
      </c>
      <c r="H12" s="45">
        <v>5</v>
      </c>
      <c r="I12" s="45">
        <v>5</v>
      </c>
      <c r="J12" s="81"/>
    </row>
    <row r="13" ht="45" customHeight="1" spans="1:10">
      <c r="A13" s="32" t="s">
        <v>99</v>
      </c>
      <c r="B13" s="32" t="s">
        <v>100</v>
      </c>
      <c r="C13" s="56" t="s">
        <v>101</v>
      </c>
      <c r="D13" s="7" t="s">
        <v>132</v>
      </c>
      <c r="E13" s="14"/>
      <c r="F13" s="76"/>
      <c r="G13" s="74">
        <v>1</v>
      </c>
      <c r="H13" s="77">
        <v>10</v>
      </c>
      <c r="I13" s="77">
        <v>10</v>
      </c>
      <c r="J13" s="82"/>
    </row>
    <row r="14" ht="39" customHeight="1" spans="1:10">
      <c r="A14" s="32"/>
      <c r="B14" s="41" t="s">
        <v>104</v>
      </c>
      <c r="C14" s="56" t="s">
        <v>105</v>
      </c>
      <c r="D14" s="7" t="s">
        <v>133</v>
      </c>
      <c r="E14" s="14"/>
      <c r="F14" s="32" t="s">
        <v>106</v>
      </c>
      <c r="G14" s="32"/>
      <c r="H14" s="32">
        <v>10</v>
      </c>
      <c r="I14" s="32">
        <v>9</v>
      </c>
      <c r="J14" s="81"/>
    </row>
    <row r="15" ht="36" customHeight="1" spans="1:10">
      <c r="A15" s="32"/>
      <c r="B15" s="41" t="s">
        <v>107</v>
      </c>
      <c r="C15" s="56" t="s">
        <v>108</v>
      </c>
      <c r="D15" s="7" t="s">
        <v>134</v>
      </c>
      <c r="E15" s="7" t="s">
        <v>135</v>
      </c>
      <c r="F15" s="32" t="s">
        <v>109</v>
      </c>
      <c r="G15" s="32"/>
      <c r="H15" s="32">
        <v>10</v>
      </c>
      <c r="I15" s="32">
        <v>9</v>
      </c>
      <c r="J15" s="81"/>
    </row>
    <row r="16" ht="41.55" customHeight="1" spans="1:10">
      <c r="A16" s="32" t="s">
        <v>110</v>
      </c>
      <c r="B16" s="32" t="s">
        <v>111</v>
      </c>
      <c r="C16" s="56" t="s">
        <v>112</v>
      </c>
      <c r="D16" s="7" t="s">
        <v>136</v>
      </c>
      <c r="E16" s="14"/>
      <c r="F16" s="25">
        <v>0.9</v>
      </c>
      <c r="G16" s="25">
        <v>0.9</v>
      </c>
      <c r="H16" s="32">
        <v>10</v>
      </c>
      <c r="I16" s="32">
        <v>10</v>
      </c>
      <c r="J16" s="81"/>
    </row>
    <row r="17" ht="28.95" customHeight="1" spans="1:10">
      <c r="A17" s="14"/>
      <c r="B17" s="14"/>
      <c r="C17" s="78" t="s">
        <v>137</v>
      </c>
      <c r="D17" s="14"/>
      <c r="E17" s="14"/>
      <c r="F17" s="14"/>
      <c r="G17" s="14"/>
      <c r="H17" s="32">
        <f>SUM(H2:H16)</f>
        <v>100</v>
      </c>
      <c r="I17" s="32">
        <f>SUM(I2:I16)</f>
        <v>96</v>
      </c>
      <c r="J17" s="14"/>
    </row>
  </sheetData>
  <mergeCells count="5">
    <mergeCell ref="A3:A12"/>
    <mergeCell ref="A13:A15"/>
    <mergeCell ref="B3:B4"/>
    <mergeCell ref="B5:B8"/>
    <mergeCell ref="B10:B1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opLeftCell="A16" workbookViewId="0">
      <selection activeCell="E27" sqref="E27"/>
    </sheetView>
  </sheetViews>
  <sheetFormatPr defaultColWidth="9.775" defaultRowHeight="13.5"/>
  <cols>
    <col min="1" max="2" width="9.775" style="47"/>
    <col min="3" max="3" width="14.1083333333333" style="47" customWidth="1"/>
    <col min="4" max="4" width="14.775" style="47" customWidth="1"/>
    <col min="5" max="7" width="9.775" style="47"/>
    <col min="8" max="8" width="9.44166666666667" style="47" customWidth="1"/>
    <col min="9" max="10" width="15.775" style="47" customWidth="1"/>
    <col min="11" max="11" width="21.3333333333333" style="47" hidden="1" customWidth="1"/>
    <col min="12" max="12" width="12.8916666666667" style="47" hidden="1" customWidth="1"/>
    <col min="13" max="13" width="19.6666666666667" style="47" hidden="1" customWidth="1"/>
    <col min="14" max="14" width="16.4416666666667" style="47" hidden="1" customWidth="1"/>
    <col min="15" max="15" width="9.775" style="47" hidden="1" customWidth="1"/>
    <col min="16" max="259" width="9.775" style="47"/>
    <col min="260" max="260" width="14.1083333333333" style="47" customWidth="1"/>
    <col min="261" max="261" width="14.775" style="47" customWidth="1"/>
    <col min="262" max="264" width="9.775" style="47"/>
    <col min="265" max="265" width="9.44166666666667" style="47" customWidth="1"/>
    <col min="266" max="266" width="15.775" style="47" customWidth="1"/>
    <col min="267" max="267" width="21.3333333333333" style="47" customWidth="1"/>
    <col min="268" max="515" width="9.775" style="47"/>
    <col min="516" max="516" width="14.1083333333333" style="47" customWidth="1"/>
    <col min="517" max="517" width="14.775" style="47" customWidth="1"/>
    <col min="518" max="520" width="9.775" style="47"/>
    <col min="521" max="521" width="9.44166666666667" style="47" customWidth="1"/>
    <col min="522" max="522" width="15.775" style="47" customWidth="1"/>
    <col min="523" max="523" width="21.3333333333333" style="47" customWidth="1"/>
    <col min="524" max="771" width="9.775" style="47"/>
    <col min="772" max="772" width="14.1083333333333" style="47" customWidth="1"/>
    <col min="773" max="773" width="14.775" style="47" customWidth="1"/>
    <col min="774" max="776" width="9.775" style="47"/>
    <col min="777" max="777" width="9.44166666666667" style="47" customWidth="1"/>
    <col min="778" max="778" width="15.775" style="47" customWidth="1"/>
    <col min="779" max="779" width="21.3333333333333" style="47" customWidth="1"/>
    <col min="780" max="1027" width="9.775" style="47"/>
    <col min="1028" max="1028" width="14.1083333333333" style="47" customWidth="1"/>
    <col min="1029" max="1029" width="14.775" style="47" customWidth="1"/>
    <col min="1030" max="1032" width="9.775" style="47"/>
    <col min="1033" max="1033" width="9.44166666666667" style="47" customWidth="1"/>
    <col min="1034" max="1034" width="15.775" style="47" customWidth="1"/>
    <col min="1035" max="1035" width="21.3333333333333" style="47" customWidth="1"/>
    <col min="1036" max="1283" width="9.775" style="47"/>
    <col min="1284" max="1284" width="14.1083333333333" style="47" customWidth="1"/>
    <col min="1285" max="1285" width="14.775" style="47" customWidth="1"/>
    <col min="1286" max="1288" width="9.775" style="47"/>
    <col min="1289" max="1289" width="9.44166666666667" style="47" customWidth="1"/>
    <col min="1290" max="1290" width="15.775" style="47" customWidth="1"/>
    <col min="1291" max="1291" width="21.3333333333333" style="47" customWidth="1"/>
    <col min="1292" max="1539" width="9.775" style="47"/>
    <col min="1540" max="1540" width="14.1083333333333" style="47" customWidth="1"/>
    <col min="1541" max="1541" width="14.775" style="47" customWidth="1"/>
    <col min="1542" max="1544" width="9.775" style="47"/>
    <col min="1545" max="1545" width="9.44166666666667" style="47" customWidth="1"/>
    <col min="1546" max="1546" width="15.775" style="47" customWidth="1"/>
    <col min="1547" max="1547" width="21.3333333333333" style="47" customWidth="1"/>
    <col min="1548" max="1795" width="9.775" style="47"/>
    <col min="1796" max="1796" width="14.1083333333333" style="47" customWidth="1"/>
    <col min="1797" max="1797" width="14.775" style="47" customWidth="1"/>
    <col min="1798" max="1800" width="9.775" style="47"/>
    <col min="1801" max="1801" width="9.44166666666667" style="47" customWidth="1"/>
    <col min="1802" max="1802" width="15.775" style="47" customWidth="1"/>
    <col min="1803" max="1803" width="21.3333333333333" style="47" customWidth="1"/>
    <col min="1804" max="2051" width="9.775" style="47"/>
    <col min="2052" max="2052" width="14.1083333333333" style="47" customWidth="1"/>
    <col min="2053" max="2053" width="14.775" style="47" customWidth="1"/>
    <col min="2054" max="2056" width="9.775" style="47"/>
    <col min="2057" max="2057" width="9.44166666666667" style="47" customWidth="1"/>
    <col min="2058" max="2058" width="15.775" style="47" customWidth="1"/>
    <col min="2059" max="2059" width="21.3333333333333" style="47" customWidth="1"/>
    <col min="2060" max="2307" width="9.775" style="47"/>
    <col min="2308" max="2308" width="14.1083333333333" style="47" customWidth="1"/>
    <col min="2309" max="2309" width="14.775" style="47" customWidth="1"/>
    <col min="2310" max="2312" width="9.775" style="47"/>
    <col min="2313" max="2313" width="9.44166666666667" style="47" customWidth="1"/>
    <col min="2314" max="2314" width="15.775" style="47" customWidth="1"/>
    <col min="2315" max="2315" width="21.3333333333333" style="47" customWidth="1"/>
    <col min="2316" max="2563" width="9.775" style="47"/>
    <col min="2564" max="2564" width="14.1083333333333" style="47" customWidth="1"/>
    <col min="2565" max="2565" width="14.775" style="47" customWidth="1"/>
    <col min="2566" max="2568" width="9.775" style="47"/>
    <col min="2569" max="2569" width="9.44166666666667" style="47" customWidth="1"/>
    <col min="2570" max="2570" width="15.775" style="47" customWidth="1"/>
    <col min="2571" max="2571" width="21.3333333333333" style="47" customWidth="1"/>
    <col min="2572" max="2819" width="9.775" style="47"/>
    <col min="2820" max="2820" width="14.1083333333333" style="47" customWidth="1"/>
    <col min="2821" max="2821" width="14.775" style="47" customWidth="1"/>
    <col min="2822" max="2824" width="9.775" style="47"/>
    <col min="2825" max="2825" width="9.44166666666667" style="47" customWidth="1"/>
    <col min="2826" max="2826" width="15.775" style="47" customWidth="1"/>
    <col min="2827" max="2827" width="21.3333333333333" style="47" customWidth="1"/>
    <col min="2828" max="3075" width="9.775" style="47"/>
    <col min="3076" max="3076" width="14.1083333333333" style="47" customWidth="1"/>
    <col min="3077" max="3077" width="14.775" style="47" customWidth="1"/>
    <col min="3078" max="3080" width="9.775" style="47"/>
    <col min="3081" max="3081" width="9.44166666666667" style="47" customWidth="1"/>
    <col min="3082" max="3082" width="15.775" style="47" customWidth="1"/>
    <col min="3083" max="3083" width="21.3333333333333" style="47" customWidth="1"/>
    <col min="3084" max="3331" width="9.775" style="47"/>
    <col min="3332" max="3332" width="14.1083333333333" style="47" customWidth="1"/>
    <col min="3333" max="3333" width="14.775" style="47" customWidth="1"/>
    <col min="3334" max="3336" width="9.775" style="47"/>
    <col min="3337" max="3337" width="9.44166666666667" style="47" customWidth="1"/>
    <col min="3338" max="3338" width="15.775" style="47" customWidth="1"/>
    <col min="3339" max="3339" width="21.3333333333333" style="47" customWidth="1"/>
    <col min="3340" max="3587" width="9.775" style="47"/>
    <col min="3588" max="3588" width="14.1083333333333" style="47" customWidth="1"/>
    <col min="3589" max="3589" width="14.775" style="47" customWidth="1"/>
    <col min="3590" max="3592" width="9.775" style="47"/>
    <col min="3593" max="3593" width="9.44166666666667" style="47" customWidth="1"/>
    <col min="3594" max="3594" width="15.775" style="47" customWidth="1"/>
    <col min="3595" max="3595" width="21.3333333333333" style="47" customWidth="1"/>
    <col min="3596" max="3843" width="9.775" style="47"/>
    <col min="3844" max="3844" width="14.1083333333333" style="47" customWidth="1"/>
    <col min="3845" max="3845" width="14.775" style="47" customWidth="1"/>
    <col min="3846" max="3848" width="9.775" style="47"/>
    <col min="3849" max="3849" width="9.44166666666667" style="47" customWidth="1"/>
    <col min="3850" max="3850" width="15.775" style="47" customWidth="1"/>
    <col min="3851" max="3851" width="21.3333333333333" style="47" customWidth="1"/>
    <col min="3852" max="4099" width="9.775" style="47"/>
    <col min="4100" max="4100" width="14.1083333333333" style="47" customWidth="1"/>
    <col min="4101" max="4101" width="14.775" style="47" customWidth="1"/>
    <col min="4102" max="4104" width="9.775" style="47"/>
    <col min="4105" max="4105" width="9.44166666666667" style="47" customWidth="1"/>
    <col min="4106" max="4106" width="15.775" style="47" customWidth="1"/>
    <col min="4107" max="4107" width="21.3333333333333" style="47" customWidth="1"/>
    <col min="4108" max="4355" width="9.775" style="47"/>
    <col min="4356" max="4356" width="14.1083333333333" style="47" customWidth="1"/>
    <col min="4357" max="4357" width="14.775" style="47" customWidth="1"/>
    <col min="4358" max="4360" width="9.775" style="47"/>
    <col min="4361" max="4361" width="9.44166666666667" style="47" customWidth="1"/>
    <col min="4362" max="4362" width="15.775" style="47" customWidth="1"/>
    <col min="4363" max="4363" width="21.3333333333333" style="47" customWidth="1"/>
    <col min="4364" max="4611" width="9.775" style="47"/>
    <col min="4612" max="4612" width="14.1083333333333" style="47" customWidth="1"/>
    <col min="4613" max="4613" width="14.775" style="47" customWidth="1"/>
    <col min="4614" max="4616" width="9.775" style="47"/>
    <col min="4617" max="4617" width="9.44166666666667" style="47" customWidth="1"/>
    <col min="4618" max="4618" width="15.775" style="47" customWidth="1"/>
    <col min="4619" max="4619" width="21.3333333333333" style="47" customWidth="1"/>
    <col min="4620" max="4867" width="9.775" style="47"/>
    <col min="4868" max="4868" width="14.1083333333333" style="47" customWidth="1"/>
    <col min="4869" max="4869" width="14.775" style="47" customWidth="1"/>
    <col min="4870" max="4872" width="9.775" style="47"/>
    <col min="4873" max="4873" width="9.44166666666667" style="47" customWidth="1"/>
    <col min="4874" max="4874" width="15.775" style="47" customWidth="1"/>
    <col min="4875" max="4875" width="21.3333333333333" style="47" customWidth="1"/>
    <col min="4876" max="5123" width="9.775" style="47"/>
    <col min="5124" max="5124" width="14.1083333333333" style="47" customWidth="1"/>
    <col min="5125" max="5125" width="14.775" style="47" customWidth="1"/>
    <col min="5126" max="5128" width="9.775" style="47"/>
    <col min="5129" max="5129" width="9.44166666666667" style="47" customWidth="1"/>
    <col min="5130" max="5130" width="15.775" style="47" customWidth="1"/>
    <col min="5131" max="5131" width="21.3333333333333" style="47" customWidth="1"/>
    <col min="5132" max="5379" width="9.775" style="47"/>
    <col min="5380" max="5380" width="14.1083333333333" style="47" customWidth="1"/>
    <col min="5381" max="5381" width="14.775" style="47" customWidth="1"/>
    <col min="5382" max="5384" width="9.775" style="47"/>
    <col min="5385" max="5385" width="9.44166666666667" style="47" customWidth="1"/>
    <col min="5386" max="5386" width="15.775" style="47" customWidth="1"/>
    <col min="5387" max="5387" width="21.3333333333333" style="47" customWidth="1"/>
    <col min="5388" max="5635" width="9.775" style="47"/>
    <col min="5636" max="5636" width="14.1083333333333" style="47" customWidth="1"/>
    <col min="5637" max="5637" width="14.775" style="47" customWidth="1"/>
    <col min="5638" max="5640" width="9.775" style="47"/>
    <col min="5641" max="5641" width="9.44166666666667" style="47" customWidth="1"/>
    <col min="5642" max="5642" width="15.775" style="47" customWidth="1"/>
    <col min="5643" max="5643" width="21.3333333333333" style="47" customWidth="1"/>
    <col min="5644" max="5891" width="9.775" style="47"/>
    <col min="5892" max="5892" width="14.1083333333333" style="47" customWidth="1"/>
    <col min="5893" max="5893" width="14.775" style="47" customWidth="1"/>
    <col min="5894" max="5896" width="9.775" style="47"/>
    <col min="5897" max="5897" width="9.44166666666667" style="47" customWidth="1"/>
    <col min="5898" max="5898" width="15.775" style="47" customWidth="1"/>
    <col min="5899" max="5899" width="21.3333333333333" style="47" customWidth="1"/>
    <col min="5900" max="6147" width="9.775" style="47"/>
    <col min="6148" max="6148" width="14.1083333333333" style="47" customWidth="1"/>
    <col min="6149" max="6149" width="14.775" style="47" customWidth="1"/>
    <col min="6150" max="6152" width="9.775" style="47"/>
    <col min="6153" max="6153" width="9.44166666666667" style="47" customWidth="1"/>
    <col min="6154" max="6154" width="15.775" style="47" customWidth="1"/>
    <col min="6155" max="6155" width="21.3333333333333" style="47" customWidth="1"/>
    <col min="6156" max="6403" width="9.775" style="47"/>
    <col min="6404" max="6404" width="14.1083333333333" style="47" customWidth="1"/>
    <col min="6405" max="6405" width="14.775" style="47" customWidth="1"/>
    <col min="6406" max="6408" width="9.775" style="47"/>
    <col min="6409" max="6409" width="9.44166666666667" style="47" customWidth="1"/>
    <col min="6410" max="6410" width="15.775" style="47" customWidth="1"/>
    <col min="6411" max="6411" width="21.3333333333333" style="47" customWidth="1"/>
    <col min="6412" max="6659" width="9.775" style="47"/>
    <col min="6660" max="6660" width="14.1083333333333" style="47" customWidth="1"/>
    <col min="6661" max="6661" width="14.775" style="47" customWidth="1"/>
    <col min="6662" max="6664" width="9.775" style="47"/>
    <col min="6665" max="6665" width="9.44166666666667" style="47" customWidth="1"/>
    <col min="6666" max="6666" width="15.775" style="47" customWidth="1"/>
    <col min="6667" max="6667" width="21.3333333333333" style="47" customWidth="1"/>
    <col min="6668" max="6915" width="9.775" style="47"/>
    <col min="6916" max="6916" width="14.1083333333333" style="47" customWidth="1"/>
    <col min="6917" max="6917" width="14.775" style="47" customWidth="1"/>
    <col min="6918" max="6920" width="9.775" style="47"/>
    <col min="6921" max="6921" width="9.44166666666667" style="47" customWidth="1"/>
    <col min="6922" max="6922" width="15.775" style="47" customWidth="1"/>
    <col min="6923" max="6923" width="21.3333333333333" style="47" customWidth="1"/>
    <col min="6924" max="7171" width="9.775" style="47"/>
    <col min="7172" max="7172" width="14.1083333333333" style="47" customWidth="1"/>
    <col min="7173" max="7173" width="14.775" style="47" customWidth="1"/>
    <col min="7174" max="7176" width="9.775" style="47"/>
    <col min="7177" max="7177" width="9.44166666666667" style="47" customWidth="1"/>
    <col min="7178" max="7178" width="15.775" style="47" customWidth="1"/>
    <col min="7179" max="7179" width="21.3333333333333" style="47" customWidth="1"/>
    <col min="7180" max="7427" width="9.775" style="47"/>
    <col min="7428" max="7428" width="14.1083333333333" style="47" customWidth="1"/>
    <col min="7429" max="7429" width="14.775" style="47" customWidth="1"/>
    <col min="7430" max="7432" width="9.775" style="47"/>
    <col min="7433" max="7433" width="9.44166666666667" style="47" customWidth="1"/>
    <col min="7434" max="7434" width="15.775" style="47" customWidth="1"/>
    <col min="7435" max="7435" width="21.3333333333333" style="47" customWidth="1"/>
    <col min="7436" max="7683" width="9.775" style="47"/>
    <col min="7684" max="7684" width="14.1083333333333" style="47" customWidth="1"/>
    <col min="7685" max="7685" width="14.775" style="47" customWidth="1"/>
    <col min="7686" max="7688" width="9.775" style="47"/>
    <col min="7689" max="7689" width="9.44166666666667" style="47" customWidth="1"/>
    <col min="7690" max="7690" width="15.775" style="47" customWidth="1"/>
    <col min="7691" max="7691" width="21.3333333333333" style="47" customWidth="1"/>
    <col min="7692" max="7939" width="9.775" style="47"/>
    <col min="7940" max="7940" width="14.1083333333333" style="47" customWidth="1"/>
    <col min="7941" max="7941" width="14.775" style="47" customWidth="1"/>
    <col min="7942" max="7944" width="9.775" style="47"/>
    <col min="7945" max="7945" width="9.44166666666667" style="47" customWidth="1"/>
    <col min="7946" max="7946" width="15.775" style="47" customWidth="1"/>
    <col min="7947" max="7947" width="21.3333333333333" style="47" customWidth="1"/>
    <col min="7948" max="8195" width="9.775" style="47"/>
    <col min="8196" max="8196" width="14.1083333333333" style="47" customWidth="1"/>
    <col min="8197" max="8197" width="14.775" style="47" customWidth="1"/>
    <col min="8198" max="8200" width="9.775" style="47"/>
    <col min="8201" max="8201" width="9.44166666666667" style="47" customWidth="1"/>
    <col min="8202" max="8202" width="15.775" style="47" customWidth="1"/>
    <col min="8203" max="8203" width="21.3333333333333" style="47" customWidth="1"/>
    <col min="8204" max="8451" width="9.775" style="47"/>
    <col min="8452" max="8452" width="14.1083333333333" style="47" customWidth="1"/>
    <col min="8453" max="8453" width="14.775" style="47" customWidth="1"/>
    <col min="8454" max="8456" width="9.775" style="47"/>
    <col min="8457" max="8457" width="9.44166666666667" style="47" customWidth="1"/>
    <col min="8458" max="8458" width="15.775" style="47" customWidth="1"/>
    <col min="8459" max="8459" width="21.3333333333333" style="47" customWidth="1"/>
    <col min="8460" max="8707" width="9.775" style="47"/>
    <col min="8708" max="8708" width="14.1083333333333" style="47" customWidth="1"/>
    <col min="8709" max="8709" width="14.775" style="47" customWidth="1"/>
    <col min="8710" max="8712" width="9.775" style="47"/>
    <col min="8713" max="8713" width="9.44166666666667" style="47" customWidth="1"/>
    <col min="8714" max="8714" width="15.775" style="47" customWidth="1"/>
    <col min="8715" max="8715" width="21.3333333333333" style="47" customWidth="1"/>
    <col min="8716" max="8963" width="9.775" style="47"/>
    <col min="8964" max="8964" width="14.1083333333333" style="47" customWidth="1"/>
    <col min="8965" max="8965" width="14.775" style="47" customWidth="1"/>
    <col min="8966" max="8968" width="9.775" style="47"/>
    <col min="8969" max="8969" width="9.44166666666667" style="47" customWidth="1"/>
    <col min="8970" max="8970" width="15.775" style="47" customWidth="1"/>
    <col min="8971" max="8971" width="21.3333333333333" style="47" customWidth="1"/>
    <col min="8972" max="9219" width="9.775" style="47"/>
    <col min="9220" max="9220" width="14.1083333333333" style="47" customWidth="1"/>
    <col min="9221" max="9221" width="14.775" style="47" customWidth="1"/>
    <col min="9222" max="9224" width="9.775" style="47"/>
    <col min="9225" max="9225" width="9.44166666666667" style="47" customWidth="1"/>
    <col min="9226" max="9226" width="15.775" style="47" customWidth="1"/>
    <col min="9227" max="9227" width="21.3333333333333" style="47" customWidth="1"/>
    <col min="9228" max="9475" width="9.775" style="47"/>
    <col min="9476" max="9476" width="14.1083333333333" style="47" customWidth="1"/>
    <col min="9477" max="9477" width="14.775" style="47" customWidth="1"/>
    <col min="9478" max="9480" width="9.775" style="47"/>
    <col min="9481" max="9481" width="9.44166666666667" style="47" customWidth="1"/>
    <col min="9482" max="9482" width="15.775" style="47" customWidth="1"/>
    <col min="9483" max="9483" width="21.3333333333333" style="47" customWidth="1"/>
    <col min="9484" max="9731" width="9.775" style="47"/>
    <col min="9732" max="9732" width="14.1083333333333" style="47" customWidth="1"/>
    <col min="9733" max="9733" width="14.775" style="47" customWidth="1"/>
    <col min="9734" max="9736" width="9.775" style="47"/>
    <col min="9737" max="9737" width="9.44166666666667" style="47" customWidth="1"/>
    <col min="9738" max="9738" width="15.775" style="47" customWidth="1"/>
    <col min="9739" max="9739" width="21.3333333333333" style="47" customWidth="1"/>
    <col min="9740" max="9987" width="9.775" style="47"/>
    <col min="9988" max="9988" width="14.1083333333333" style="47" customWidth="1"/>
    <col min="9989" max="9989" width="14.775" style="47" customWidth="1"/>
    <col min="9990" max="9992" width="9.775" style="47"/>
    <col min="9993" max="9993" width="9.44166666666667" style="47" customWidth="1"/>
    <col min="9994" max="9994" width="15.775" style="47" customWidth="1"/>
    <col min="9995" max="9995" width="21.3333333333333" style="47" customWidth="1"/>
    <col min="9996" max="10243" width="9.775" style="47"/>
    <col min="10244" max="10244" width="14.1083333333333" style="47" customWidth="1"/>
    <col min="10245" max="10245" width="14.775" style="47" customWidth="1"/>
    <col min="10246" max="10248" width="9.775" style="47"/>
    <col min="10249" max="10249" width="9.44166666666667" style="47" customWidth="1"/>
    <col min="10250" max="10250" width="15.775" style="47" customWidth="1"/>
    <col min="10251" max="10251" width="21.3333333333333" style="47" customWidth="1"/>
    <col min="10252" max="10499" width="9.775" style="47"/>
    <col min="10500" max="10500" width="14.1083333333333" style="47" customWidth="1"/>
    <col min="10501" max="10501" width="14.775" style="47" customWidth="1"/>
    <col min="10502" max="10504" width="9.775" style="47"/>
    <col min="10505" max="10505" width="9.44166666666667" style="47" customWidth="1"/>
    <col min="10506" max="10506" width="15.775" style="47" customWidth="1"/>
    <col min="10507" max="10507" width="21.3333333333333" style="47" customWidth="1"/>
    <col min="10508" max="10755" width="9.775" style="47"/>
    <col min="10756" max="10756" width="14.1083333333333" style="47" customWidth="1"/>
    <col min="10757" max="10757" width="14.775" style="47" customWidth="1"/>
    <col min="10758" max="10760" width="9.775" style="47"/>
    <col min="10761" max="10761" width="9.44166666666667" style="47" customWidth="1"/>
    <col min="10762" max="10762" width="15.775" style="47" customWidth="1"/>
    <col min="10763" max="10763" width="21.3333333333333" style="47" customWidth="1"/>
    <col min="10764" max="11011" width="9.775" style="47"/>
    <col min="11012" max="11012" width="14.1083333333333" style="47" customWidth="1"/>
    <col min="11013" max="11013" width="14.775" style="47" customWidth="1"/>
    <col min="11014" max="11016" width="9.775" style="47"/>
    <col min="11017" max="11017" width="9.44166666666667" style="47" customWidth="1"/>
    <col min="11018" max="11018" width="15.775" style="47" customWidth="1"/>
    <col min="11019" max="11019" width="21.3333333333333" style="47" customWidth="1"/>
    <col min="11020" max="11267" width="9.775" style="47"/>
    <col min="11268" max="11268" width="14.1083333333333" style="47" customWidth="1"/>
    <col min="11269" max="11269" width="14.775" style="47" customWidth="1"/>
    <col min="11270" max="11272" width="9.775" style="47"/>
    <col min="11273" max="11273" width="9.44166666666667" style="47" customWidth="1"/>
    <col min="11274" max="11274" width="15.775" style="47" customWidth="1"/>
    <col min="11275" max="11275" width="21.3333333333333" style="47" customWidth="1"/>
    <col min="11276" max="11523" width="9.775" style="47"/>
    <col min="11524" max="11524" width="14.1083333333333" style="47" customWidth="1"/>
    <col min="11525" max="11525" width="14.775" style="47" customWidth="1"/>
    <col min="11526" max="11528" width="9.775" style="47"/>
    <col min="11529" max="11529" width="9.44166666666667" style="47" customWidth="1"/>
    <col min="11530" max="11530" width="15.775" style="47" customWidth="1"/>
    <col min="11531" max="11531" width="21.3333333333333" style="47" customWidth="1"/>
    <col min="11532" max="11779" width="9.775" style="47"/>
    <col min="11780" max="11780" width="14.1083333333333" style="47" customWidth="1"/>
    <col min="11781" max="11781" width="14.775" style="47" customWidth="1"/>
    <col min="11782" max="11784" width="9.775" style="47"/>
    <col min="11785" max="11785" width="9.44166666666667" style="47" customWidth="1"/>
    <col min="11786" max="11786" width="15.775" style="47" customWidth="1"/>
    <col min="11787" max="11787" width="21.3333333333333" style="47" customWidth="1"/>
    <col min="11788" max="12035" width="9.775" style="47"/>
    <col min="12036" max="12036" width="14.1083333333333" style="47" customWidth="1"/>
    <col min="12037" max="12037" width="14.775" style="47" customWidth="1"/>
    <col min="12038" max="12040" width="9.775" style="47"/>
    <col min="12041" max="12041" width="9.44166666666667" style="47" customWidth="1"/>
    <col min="12042" max="12042" width="15.775" style="47" customWidth="1"/>
    <col min="12043" max="12043" width="21.3333333333333" style="47" customWidth="1"/>
    <col min="12044" max="12291" width="9.775" style="47"/>
    <col min="12292" max="12292" width="14.1083333333333" style="47" customWidth="1"/>
    <col min="12293" max="12293" width="14.775" style="47" customWidth="1"/>
    <col min="12294" max="12296" width="9.775" style="47"/>
    <col min="12297" max="12297" width="9.44166666666667" style="47" customWidth="1"/>
    <col min="12298" max="12298" width="15.775" style="47" customWidth="1"/>
    <col min="12299" max="12299" width="21.3333333333333" style="47" customWidth="1"/>
    <col min="12300" max="12547" width="9.775" style="47"/>
    <col min="12548" max="12548" width="14.1083333333333" style="47" customWidth="1"/>
    <col min="12549" max="12549" width="14.775" style="47" customWidth="1"/>
    <col min="12550" max="12552" width="9.775" style="47"/>
    <col min="12553" max="12553" width="9.44166666666667" style="47" customWidth="1"/>
    <col min="12554" max="12554" width="15.775" style="47" customWidth="1"/>
    <col min="12555" max="12555" width="21.3333333333333" style="47" customWidth="1"/>
    <col min="12556" max="12803" width="9.775" style="47"/>
    <col min="12804" max="12804" width="14.1083333333333" style="47" customWidth="1"/>
    <col min="12805" max="12805" width="14.775" style="47" customWidth="1"/>
    <col min="12806" max="12808" width="9.775" style="47"/>
    <col min="12809" max="12809" width="9.44166666666667" style="47" customWidth="1"/>
    <col min="12810" max="12810" width="15.775" style="47" customWidth="1"/>
    <col min="12811" max="12811" width="21.3333333333333" style="47" customWidth="1"/>
    <col min="12812" max="13059" width="9.775" style="47"/>
    <col min="13060" max="13060" width="14.1083333333333" style="47" customWidth="1"/>
    <col min="13061" max="13061" width="14.775" style="47" customWidth="1"/>
    <col min="13062" max="13064" width="9.775" style="47"/>
    <col min="13065" max="13065" width="9.44166666666667" style="47" customWidth="1"/>
    <col min="13066" max="13066" width="15.775" style="47" customWidth="1"/>
    <col min="13067" max="13067" width="21.3333333333333" style="47" customWidth="1"/>
    <col min="13068" max="13315" width="9.775" style="47"/>
    <col min="13316" max="13316" width="14.1083333333333" style="47" customWidth="1"/>
    <col min="13317" max="13317" width="14.775" style="47" customWidth="1"/>
    <col min="13318" max="13320" width="9.775" style="47"/>
    <col min="13321" max="13321" width="9.44166666666667" style="47" customWidth="1"/>
    <col min="13322" max="13322" width="15.775" style="47" customWidth="1"/>
    <col min="13323" max="13323" width="21.3333333333333" style="47" customWidth="1"/>
    <col min="13324" max="13571" width="9.775" style="47"/>
    <col min="13572" max="13572" width="14.1083333333333" style="47" customWidth="1"/>
    <col min="13573" max="13573" width="14.775" style="47" customWidth="1"/>
    <col min="13574" max="13576" width="9.775" style="47"/>
    <col min="13577" max="13577" width="9.44166666666667" style="47" customWidth="1"/>
    <col min="13578" max="13578" width="15.775" style="47" customWidth="1"/>
    <col min="13579" max="13579" width="21.3333333333333" style="47" customWidth="1"/>
    <col min="13580" max="13827" width="9.775" style="47"/>
    <col min="13828" max="13828" width="14.1083333333333" style="47" customWidth="1"/>
    <col min="13829" max="13829" width="14.775" style="47" customWidth="1"/>
    <col min="13830" max="13832" width="9.775" style="47"/>
    <col min="13833" max="13833" width="9.44166666666667" style="47" customWidth="1"/>
    <col min="13834" max="13834" width="15.775" style="47" customWidth="1"/>
    <col min="13835" max="13835" width="21.3333333333333" style="47" customWidth="1"/>
    <col min="13836" max="14083" width="9.775" style="47"/>
    <col min="14084" max="14084" width="14.1083333333333" style="47" customWidth="1"/>
    <col min="14085" max="14085" width="14.775" style="47" customWidth="1"/>
    <col min="14086" max="14088" width="9.775" style="47"/>
    <col min="14089" max="14089" width="9.44166666666667" style="47" customWidth="1"/>
    <col min="14090" max="14090" width="15.775" style="47" customWidth="1"/>
    <col min="14091" max="14091" width="21.3333333333333" style="47" customWidth="1"/>
    <col min="14092" max="14339" width="9.775" style="47"/>
    <col min="14340" max="14340" width="14.1083333333333" style="47" customWidth="1"/>
    <col min="14341" max="14341" width="14.775" style="47" customWidth="1"/>
    <col min="14342" max="14344" width="9.775" style="47"/>
    <col min="14345" max="14345" width="9.44166666666667" style="47" customWidth="1"/>
    <col min="14346" max="14346" width="15.775" style="47" customWidth="1"/>
    <col min="14347" max="14347" width="21.3333333333333" style="47" customWidth="1"/>
    <col min="14348" max="14595" width="9.775" style="47"/>
    <col min="14596" max="14596" width="14.1083333333333" style="47" customWidth="1"/>
    <col min="14597" max="14597" width="14.775" style="47" customWidth="1"/>
    <col min="14598" max="14600" width="9.775" style="47"/>
    <col min="14601" max="14601" width="9.44166666666667" style="47" customWidth="1"/>
    <col min="14602" max="14602" width="15.775" style="47" customWidth="1"/>
    <col min="14603" max="14603" width="21.3333333333333" style="47" customWidth="1"/>
    <col min="14604" max="14851" width="9.775" style="47"/>
    <col min="14852" max="14852" width="14.1083333333333" style="47" customWidth="1"/>
    <col min="14853" max="14853" width="14.775" style="47" customWidth="1"/>
    <col min="14854" max="14856" width="9.775" style="47"/>
    <col min="14857" max="14857" width="9.44166666666667" style="47" customWidth="1"/>
    <col min="14858" max="14858" width="15.775" style="47" customWidth="1"/>
    <col min="14859" max="14859" width="21.3333333333333" style="47" customWidth="1"/>
    <col min="14860" max="15107" width="9.775" style="47"/>
    <col min="15108" max="15108" width="14.1083333333333" style="47" customWidth="1"/>
    <col min="15109" max="15109" width="14.775" style="47" customWidth="1"/>
    <col min="15110" max="15112" width="9.775" style="47"/>
    <col min="15113" max="15113" width="9.44166666666667" style="47" customWidth="1"/>
    <col min="15114" max="15114" width="15.775" style="47" customWidth="1"/>
    <col min="15115" max="15115" width="21.3333333333333" style="47" customWidth="1"/>
    <col min="15116" max="15363" width="9.775" style="47"/>
    <col min="15364" max="15364" width="14.1083333333333" style="47" customWidth="1"/>
    <col min="15365" max="15365" width="14.775" style="47" customWidth="1"/>
    <col min="15366" max="15368" width="9.775" style="47"/>
    <col min="15369" max="15369" width="9.44166666666667" style="47" customWidth="1"/>
    <col min="15370" max="15370" width="15.775" style="47" customWidth="1"/>
    <col min="15371" max="15371" width="21.3333333333333" style="47" customWidth="1"/>
    <col min="15372" max="15619" width="9.775" style="47"/>
    <col min="15620" max="15620" width="14.1083333333333" style="47" customWidth="1"/>
    <col min="15621" max="15621" width="14.775" style="47" customWidth="1"/>
    <col min="15622" max="15624" width="9.775" style="47"/>
    <col min="15625" max="15625" width="9.44166666666667" style="47" customWidth="1"/>
    <col min="15626" max="15626" width="15.775" style="47" customWidth="1"/>
    <col min="15627" max="15627" width="21.3333333333333" style="47" customWidth="1"/>
    <col min="15628" max="15875" width="9.775" style="47"/>
    <col min="15876" max="15876" width="14.1083333333333" style="47" customWidth="1"/>
    <col min="15877" max="15877" width="14.775" style="47" customWidth="1"/>
    <col min="15878" max="15880" width="9.775" style="47"/>
    <col min="15881" max="15881" width="9.44166666666667" style="47" customWidth="1"/>
    <col min="15882" max="15882" width="15.775" style="47" customWidth="1"/>
    <col min="15883" max="15883" width="21.3333333333333" style="47" customWidth="1"/>
    <col min="15884" max="16131" width="9.775" style="47"/>
    <col min="16132" max="16132" width="14.1083333333333" style="47" customWidth="1"/>
    <col min="16133" max="16133" width="14.775" style="47" customWidth="1"/>
    <col min="16134" max="16136" width="9.775" style="47"/>
    <col min="16137" max="16137" width="9.44166666666667" style="47" customWidth="1"/>
    <col min="16138" max="16138" width="15.775" style="47" customWidth="1"/>
    <col min="16139" max="16139" width="21.3333333333333" style="47" customWidth="1"/>
    <col min="16140" max="16384" width="9.775" style="47"/>
  </cols>
  <sheetData>
    <row r="1" ht="24" customHeight="1" spans="1:10">
      <c r="A1" s="48" t="s">
        <v>138</v>
      </c>
      <c r="B1" s="49"/>
      <c r="C1" s="49"/>
      <c r="D1" s="49"/>
      <c r="E1" s="49"/>
      <c r="F1" s="49"/>
      <c r="G1" s="49"/>
      <c r="H1" s="49"/>
      <c r="I1" s="49"/>
      <c r="J1" s="49"/>
    </row>
    <row r="2" ht="24" customHeight="1" spans="1:10">
      <c r="A2" s="49"/>
      <c r="B2" s="49"/>
      <c r="C2" s="49"/>
      <c r="D2" s="49"/>
      <c r="E2" s="49"/>
      <c r="F2" s="49"/>
      <c r="G2" s="49"/>
      <c r="H2" s="49"/>
      <c r="I2" s="49"/>
      <c r="J2" s="49"/>
    </row>
    <row r="3" ht="15.75" customHeight="1" spans="1:10">
      <c r="A3" s="32" t="s">
        <v>139</v>
      </c>
      <c r="B3" s="50" t="s">
        <v>140</v>
      </c>
      <c r="C3" s="50"/>
      <c r="D3" s="50"/>
      <c r="E3" s="50"/>
      <c r="F3" s="50"/>
      <c r="G3" s="50"/>
      <c r="H3" s="50"/>
      <c r="I3" s="50"/>
      <c r="J3" s="65"/>
    </row>
    <row r="4" ht="15.75" customHeight="1" spans="1:10">
      <c r="A4" s="32" t="s">
        <v>141</v>
      </c>
      <c r="B4" s="50"/>
      <c r="C4" s="50"/>
      <c r="D4" s="50"/>
      <c r="E4" s="50"/>
      <c r="F4" s="50"/>
      <c r="G4" s="50"/>
      <c r="H4" s="50"/>
      <c r="I4" s="50"/>
      <c r="J4" s="65"/>
    </row>
    <row r="5" ht="31.5" customHeight="1" spans="1:10">
      <c r="A5" s="42" t="s">
        <v>142</v>
      </c>
      <c r="B5" s="51" t="s">
        <v>143</v>
      </c>
      <c r="C5" s="51"/>
      <c r="D5" s="51"/>
      <c r="E5" s="51"/>
      <c r="F5" s="50" t="s">
        <v>144</v>
      </c>
      <c r="G5" s="51" t="s">
        <v>1</v>
      </c>
      <c r="H5" s="51"/>
      <c r="I5" s="51"/>
      <c r="J5" s="66"/>
    </row>
    <row r="6" ht="15.75" customHeight="1" spans="1:10">
      <c r="A6" s="32" t="s">
        <v>145</v>
      </c>
      <c r="B6" s="42"/>
      <c r="C6" s="42"/>
      <c r="D6" s="32" t="s">
        <v>146</v>
      </c>
      <c r="E6" s="32" t="s">
        <v>147</v>
      </c>
      <c r="F6" s="52" t="s">
        <v>147</v>
      </c>
      <c r="G6" s="52" t="s">
        <v>52</v>
      </c>
      <c r="H6" s="52" t="s">
        <v>53</v>
      </c>
      <c r="I6" s="52" t="s">
        <v>54</v>
      </c>
      <c r="J6" s="67"/>
    </row>
    <row r="7" ht="15.75" customHeight="1" spans="1:12">
      <c r="A7" s="32"/>
      <c r="B7" s="42"/>
      <c r="C7" s="42"/>
      <c r="D7" s="32" t="s">
        <v>148</v>
      </c>
      <c r="E7" s="32" t="s">
        <v>148</v>
      </c>
      <c r="F7" s="52" t="s">
        <v>149</v>
      </c>
      <c r="G7" s="52"/>
      <c r="H7" s="52"/>
      <c r="I7" s="52"/>
      <c r="J7" s="67"/>
      <c r="K7" s="47">
        <v>19882297.15</v>
      </c>
      <c r="L7" s="68">
        <f>K7/10000</f>
        <v>1988.229715</v>
      </c>
    </row>
    <row r="8" ht="15.75" customHeight="1" spans="1:10">
      <c r="A8" s="32"/>
      <c r="B8" s="42" t="s">
        <v>150</v>
      </c>
      <c r="C8" s="42"/>
      <c r="D8" s="32">
        <v>1911.26</v>
      </c>
      <c r="E8" s="53">
        <v>2009.16</v>
      </c>
      <c r="F8" s="53">
        <v>2002.71</v>
      </c>
      <c r="G8" s="32">
        <v>10</v>
      </c>
      <c r="H8" s="54">
        <f>F8/E8</f>
        <v>0.996789703159529</v>
      </c>
      <c r="I8" s="32">
        <v>10</v>
      </c>
      <c r="J8" s="69"/>
    </row>
    <row r="9" ht="15.75" customHeight="1" spans="1:14">
      <c r="A9" s="32"/>
      <c r="B9" s="42" t="s">
        <v>151</v>
      </c>
      <c r="C9" s="42"/>
      <c r="D9" s="32">
        <f>D8-D10</f>
        <v>1909.56</v>
      </c>
      <c r="E9" s="53">
        <v>1994.68</v>
      </c>
      <c r="F9" s="53">
        <v>1988.23</v>
      </c>
      <c r="G9" s="42"/>
      <c r="H9" s="42"/>
      <c r="I9" s="42"/>
      <c r="J9" s="70"/>
      <c r="K9" s="47">
        <f>E9-D9</f>
        <v>85.1200000000001</v>
      </c>
      <c r="N9" s="68">
        <f>17966850/10000</f>
        <v>1796.685</v>
      </c>
    </row>
    <row r="10" ht="15.75" customHeight="1" spans="1:12">
      <c r="A10" s="32"/>
      <c r="B10" s="55" t="s">
        <v>152</v>
      </c>
      <c r="C10" s="55"/>
      <c r="D10" s="32">
        <v>1.7</v>
      </c>
      <c r="E10" s="53">
        <v>14.48</v>
      </c>
      <c r="F10" s="53">
        <v>14.48</v>
      </c>
      <c r="G10" s="42"/>
      <c r="H10" s="42"/>
      <c r="I10" s="42"/>
      <c r="J10" s="70"/>
      <c r="K10" s="47">
        <f>E10-D10</f>
        <v>12.78</v>
      </c>
      <c r="L10" s="47">
        <f>F10-K10</f>
        <v>1.7</v>
      </c>
    </row>
    <row r="11" ht="15.75" customHeight="1" spans="1:14">
      <c r="A11" s="32"/>
      <c r="B11" s="56" t="s">
        <v>153</v>
      </c>
      <c r="C11" s="56"/>
      <c r="D11" s="42"/>
      <c r="E11" s="42"/>
      <c r="F11" s="42"/>
      <c r="G11" s="42"/>
      <c r="H11" s="42"/>
      <c r="I11" s="42"/>
      <c r="J11" s="70"/>
      <c r="N11" s="47">
        <f>E9-N9</f>
        <v>197.995</v>
      </c>
    </row>
    <row r="12" ht="15.75" customHeight="1" spans="1:10">
      <c r="A12" s="32" t="s">
        <v>66</v>
      </c>
      <c r="B12" s="32" t="s">
        <v>67</v>
      </c>
      <c r="C12" s="32"/>
      <c r="D12" s="32"/>
      <c r="E12" s="32"/>
      <c r="F12" s="32" t="s">
        <v>68</v>
      </c>
      <c r="G12" s="32"/>
      <c r="H12" s="32"/>
      <c r="I12" s="32"/>
      <c r="J12" s="69"/>
    </row>
    <row r="13" spans="1:11">
      <c r="A13" s="32"/>
      <c r="B13" s="32" t="s">
        <v>71</v>
      </c>
      <c r="C13" s="32"/>
      <c r="D13" s="32"/>
      <c r="E13" s="32"/>
      <c r="F13" s="42"/>
      <c r="G13" s="42"/>
      <c r="H13" s="42"/>
      <c r="I13" s="42"/>
      <c r="J13" s="70"/>
      <c r="K13" s="47">
        <v>195.21</v>
      </c>
    </row>
    <row r="14" spans="1:13">
      <c r="A14" s="32" t="s">
        <v>154</v>
      </c>
      <c r="B14" s="32" t="s">
        <v>73</v>
      </c>
      <c r="C14" s="32" t="s">
        <v>74</v>
      </c>
      <c r="D14" s="32" t="s">
        <v>75</v>
      </c>
      <c r="E14" s="24" t="s">
        <v>76</v>
      </c>
      <c r="F14" s="24" t="s">
        <v>77</v>
      </c>
      <c r="G14" s="32" t="s">
        <v>52</v>
      </c>
      <c r="H14" s="32" t="s">
        <v>54</v>
      </c>
      <c r="I14" s="24" t="s">
        <v>117</v>
      </c>
      <c r="J14" s="69"/>
      <c r="K14" s="47">
        <f>D9-K13</f>
        <v>1714.35</v>
      </c>
      <c r="M14" s="47">
        <f>E8-D8</f>
        <v>97.9000000000001</v>
      </c>
    </row>
    <row r="15" ht="15.75" customHeight="1" spans="1:11">
      <c r="A15" s="32"/>
      <c r="B15" s="32"/>
      <c r="C15" s="32"/>
      <c r="D15" s="32"/>
      <c r="E15" s="27"/>
      <c r="F15" s="27"/>
      <c r="G15" s="32"/>
      <c r="H15" s="32"/>
      <c r="I15" s="27"/>
      <c r="J15" s="69"/>
      <c r="K15" s="47">
        <f>K14+N11</f>
        <v>1912.345</v>
      </c>
    </row>
    <row r="16" spans="1:13">
      <c r="A16" s="32"/>
      <c r="B16" s="32"/>
      <c r="C16" s="32"/>
      <c r="D16" s="32"/>
      <c r="E16" s="31"/>
      <c r="F16" s="31"/>
      <c r="G16" s="32"/>
      <c r="H16" s="32"/>
      <c r="I16" s="31"/>
      <c r="J16" s="69"/>
      <c r="K16" s="47">
        <f>K15+82.34</f>
        <v>1994.685</v>
      </c>
      <c r="M16" s="47">
        <f>K9+K10-M14</f>
        <v>0</v>
      </c>
    </row>
    <row r="17" s="46" customFormat="1" ht="30" customHeight="1" spans="1:10">
      <c r="A17" s="32"/>
      <c r="B17" s="24" t="s">
        <v>155</v>
      </c>
      <c r="C17" s="24" t="s">
        <v>156</v>
      </c>
      <c r="D17" s="3" t="s">
        <v>83</v>
      </c>
      <c r="E17" s="25">
        <v>1</v>
      </c>
      <c r="F17" s="25">
        <f>H8</f>
        <v>0.996789703159529</v>
      </c>
      <c r="G17" s="1">
        <v>10</v>
      </c>
      <c r="H17" s="1">
        <v>10</v>
      </c>
      <c r="I17" s="56"/>
      <c r="J17" s="71"/>
    </row>
    <row r="18" s="46" customFormat="1" ht="48" customHeight="1" spans="1:10">
      <c r="A18" s="32"/>
      <c r="B18" s="27"/>
      <c r="C18" s="27"/>
      <c r="D18" s="28" t="s">
        <v>157</v>
      </c>
      <c r="E18" s="29">
        <v>1</v>
      </c>
      <c r="F18" s="25">
        <v>1</v>
      </c>
      <c r="G18" s="8">
        <v>10</v>
      </c>
      <c r="H18" s="8">
        <v>10</v>
      </c>
      <c r="I18" s="56"/>
      <c r="J18" s="71"/>
    </row>
    <row r="19" s="46" customFormat="1" ht="30" customHeight="1" spans="1:10">
      <c r="A19" s="32"/>
      <c r="B19" s="27"/>
      <c r="C19" s="31"/>
      <c r="D19" s="28" t="s">
        <v>158</v>
      </c>
      <c r="E19" s="29">
        <v>1</v>
      </c>
      <c r="F19" s="25">
        <v>1</v>
      </c>
      <c r="G19" s="8">
        <v>10</v>
      </c>
      <c r="H19" s="8">
        <v>10</v>
      </c>
      <c r="I19" s="56"/>
      <c r="J19" s="71"/>
    </row>
    <row r="20" s="46" customFormat="1" ht="40.5" customHeight="1" spans="1:10">
      <c r="A20" s="32"/>
      <c r="B20" s="27"/>
      <c r="C20" s="32" t="s">
        <v>159</v>
      </c>
      <c r="D20" s="7" t="s">
        <v>88</v>
      </c>
      <c r="E20" s="25">
        <v>1</v>
      </c>
      <c r="F20" s="25">
        <v>1</v>
      </c>
      <c r="G20" s="8">
        <v>7</v>
      </c>
      <c r="H20" s="35">
        <v>6</v>
      </c>
      <c r="I20" s="72" t="s">
        <v>89</v>
      </c>
      <c r="J20" s="73"/>
    </row>
    <row r="21" s="46" customFormat="1" ht="30" customHeight="1" spans="1:10">
      <c r="A21" s="32"/>
      <c r="B21" s="27"/>
      <c r="C21" s="32"/>
      <c r="D21" s="7" t="s">
        <v>90</v>
      </c>
      <c r="E21" s="25">
        <v>1</v>
      </c>
      <c r="F21" s="25">
        <v>1</v>
      </c>
      <c r="G21" s="35">
        <v>5</v>
      </c>
      <c r="H21" s="35">
        <v>5</v>
      </c>
      <c r="I21" s="56"/>
      <c r="J21" s="71"/>
    </row>
    <row r="22" s="46" customFormat="1" ht="30" customHeight="1" spans="1:10">
      <c r="A22" s="32"/>
      <c r="B22" s="27"/>
      <c r="C22" s="32"/>
      <c r="D22" s="7" t="s">
        <v>91</v>
      </c>
      <c r="E22" s="25">
        <v>1</v>
      </c>
      <c r="F22" s="25">
        <v>1</v>
      </c>
      <c r="G22" s="8">
        <v>5</v>
      </c>
      <c r="H22" s="8">
        <v>5</v>
      </c>
      <c r="I22" s="56"/>
      <c r="J22" s="71"/>
    </row>
    <row r="23" s="46" customFormat="1" ht="30" customHeight="1" spans="1:10">
      <c r="A23" s="32"/>
      <c r="B23" s="27"/>
      <c r="C23" s="32"/>
      <c r="D23" s="7" t="s">
        <v>92</v>
      </c>
      <c r="E23" s="25">
        <v>1</v>
      </c>
      <c r="F23" s="25">
        <v>1</v>
      </c>
      <c r="G23" s="8">
        <v>5</v>
      </c>
      <c r="H23" s="8">
        <v>5</v>
      </c>
      <c r="I23" s="56"/>
      <c r="J23" s="71"/>
    </row>
    <row r="24" s="46" customFormat="1" ht="30" customHeight="1" spans="1:10">
      <c r="A24" s="32"/>
      <c r="B24" s="27"/>
      <c r="C24" s="24" t="s">
        <v>160</v>
      </c>
      <c r="D24" s="28" t="s">
        <v>161</v>
      </c>
      <c r="E24" s="25">
        <v>1</v>
      </c>
      <c r="F24" s="25">
        <v>1</v>
      </c>
      <c r="G24" s="8">
        <v>5</v>
      </c>
      <c r="H24" s="8">
        <v>5</v>
      </c>
      <c r="I24" s="56"/>
      <c r="J24" s="71"/>
    </row>
    <row r="25" s="46" customFormat="1" ht="30" customHeight="1" spans="1:10">
      <c r="A25" s="32"/>
      <c r="B25" s="31"/>
      <c r="C25" s="32" t="s">
        <v>162</v>
      </c>
      <c r="D25" s="7" t="s">
        <v>98</v>
      </c>
      <c r="E25" s="25">
        <v>1</v>
      </c>
      <c r="F25" s="25">
        <v>1</v>
      </c>
      <c r="G25" s="8">
        <v>3</v>
      </c>
      <c r="H25" s="8">
        <v>3</v>
      </c>
      <c r="I25" s="56"/>
      <c r="J25" s="71"/>
    </row>
    <row r="26" s="46" customFormat="1" ht="30" customHeight="1" spans="1:10">
      <c r="A26" s="32"/>
      <c r="B26" s="52" t="s">
        <v>163</v>
      </c>
      <c r="C26" s="36" t="s">
        <v>100</v>
      </c>
      <c r="D26" s="57" t="s">
        <v>164</v>
      </c>
      <c r="E26" s="58" t="s">
        <v>102</v>
      </c>
      <c r="F26" s="59" t="s">
        <v>103</v>
      </c>
      <c r="G26" s="60">
        <v>10</v>
      </c>
      <c r="H26" s="60">
        <v>10</v>
      </c>
      <c r="I26" s="56"/>
      <c r="J26" s="71"/>
    </row>
    <row r="27" s="46" customFormat="1" ht="30" customHeight="1" spans="1:10">
      <c r="A27" s="32"/>
      <c r="B27" s="52"/>
      <c r="C27" s="41" t="s">
        <v>104</v>
      </c>
      <c r="D27" s="33" t="s">
        <v>105</v>
      </c>
      <c r="E27" s="52" t="s">
        <v>106</v>
      </c>
      <c r="F27" s="61" t="s">
        <v>106</v>
      </c>
      <c r="G27" s="62">
        <v>10</v>
      </c>
      <c r="H27" s="62">
        <v>10</v>
      </c>
      <c r="I27" s="56"/>
      <c r="J27" s="71"/>
    </row>
    <row r="28" s="46" customFormat="1" ht="30" customHeight="1" spans="1:10">
      <c r="A28" s="32"/>
      <c r="B28" s="52"/>
      <c r="C28" s="58" t="s">
        <v>107</v>
      </c>
      <c r="D28" s="57" t="s">
        <v>165</v>
      </c>
      <c r="E28" s="58" t="s">
        <v>109</v>
      </c>
      <c r="F28" s="58" t="s">
        <v>109</v>
      </c>
      <c r="G28" s="58">
        <v>10</v>
      </c>
      <c r="H28" s="58">
        <v>10</v>
      </c>
      <c r="I28" s="56"/>
      <c r="J28" s="71"/>
    </row>
    <row r="29" s="46" customFormat="1" ht="44" customHeight="1" spans="1:10">
      <c r="A29" s="32"/>
      <c r="B29" s="52" t="s">
        <v>110</v>
      </c>
      <c r="C29" s="52" t="s">
        <v>111</v>
      </c>
      <c r="D29" s="59" t="s">
        <v>111</v>
      </c>
      <c r="E29" s="63">
        <v>0.9</v>
      </c>
      <c r="F29" s="63">
        <v>0.92</v>
      </c>
      <c r="G29" s="52">
        <v>10</v>
      </c>
      <c r="H29" s="52">
        <v>10</v>
      </c>
      <c r="I29" s="56"/>
      <c r="J29" s="71"/>
    </row>
    <row r="30" ht="30" customHeight="1" spans="1:10">
      <c r="A30" s="32" t="s">
        <v>113</v>
      </c>
      <c r="B30" s="32"/>
      <c r="C30" s="32"/>
      <c r="D30" s="32"/>
      <c r="E30" s="32"/>
      <c r="F30" s="32"/>
      <c r="G30" s="32">
        <f>SUM(G17:G29)</f>
        <v>100</v>
      </c>
      <c r="H30" s="32">
        <f>SUM(H17:H29)</f>
        <v>99</v>
      </c>
      <c r="I30" s="42"/>
      <c r="J30" s="70"/>
    </row>
    <row r="32" hidden="1" spans="1:10">
      <c r="A32" s="64" t="s">
        <v>42</v>
      </c>
      <c r="B32" s="64"/>
      <c r="C32" s="64" t="s">
        <v>43</v>
      </c>
      <c r="D32" s="64"/>
      <c r="E32" s="64" t="s">
        <v>44</v>
      </c>
      <c r="F32" s="64"/>
      <c r="G32" s="64"/>
      <c r="H32" s="64" t="s">
        <v>45</v>
      </c>
      <c r="I32" s="64"/>
      <c r="J32" s="64"/>
    </row>
  </sheetData>
  <mergeCells count="32">
    <mergeCell ref="B5:E5"/>
    <mergeCell ref="G5:I5"/>
    <mergeCell ref="B8:C8"/>
    <mergeCell ref="B9:C9"/>
    <mergeCell ref="B10:C10"/>
    <mergeCell ref="B11:C11"/>
    <mergeCell ref="B12:E12"/>
    <mergeCell ref="F12:I12"/>
    <mergeCell ref="B13:E13"/>
    <mergeCell ref="F13:I13"/>
    <mergeCell ref="A30:F30"/>
    <mergeCell ref="A6:A11"/>
    <mergeCell ref="A12:A13"/>
    <mergeCell ref="A14:A29"/>
    <mergeCell ref="B14:B16"/>
    <mergeCell ref="B17:B25"/>
    <mergeCell ref="B26:B28"/>
    <mergeCell ref="C14:C16"/>
    <mergeCell ref="C17:C19"/>
    <mergeCell ref="C20:C23"/>
    <mergeCell ref="D14:D16"/>
    <mergeCell ref="E14:E16"/>
    <mergeCell ref="F14:F16"/>
    <mergeCell ref="G6:G7"/>
    <mergeCell ref="G14:G16"/>
    <mergeCell ref="H6:H7"/>
    <mergeCell ref="H14:H16"/>
    <mergeCell ref="I6:I7"/>
    <mergeCell ref="I14:I16"/>
    <mergeCell ref="A1:I2"/>
    <mergeCell ref="B3:I4"/>
    <mergeCell ref="B6: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15"/>
  <sheetViews>
    <sheetView topLeftCell="A6" workbookViewId="0">
      <selection activeCell="C10" sqref="C10"/>
    </sheetView>
  </sheetViews>
  <sheetFormatPr defaultColWidth="9" defaultRowHeight="13.5"/>
  <cols>
    <col min="1" max="1" width="13.225" customWidth="1"/>
    <col min="2" max="2" width="22.4416666666667" customWidth="1"/>
    <col min="3" max="3" width="19.6666666666667" customWidth="1"/>
    <col min="4" max="4" width="31.5583333333333" customWidth="1"/>
    <col min="5" max="5" width="23.4416666666667" customWidth="1"/>
    <col min="6" max="6" width="10.6666666666667" customWidth="1"/>
    <col min="7" max="7" width="10.225" customWidth="1"/>
    <col min="10" max="10" width="16.225" customWidth="1"/>
    <col min="11" max="11" width="12.6666666666667" customWidth="1"/>
  </cols>
  <sheetData>
    <row r="1" ht="27" spans="1:10">
      <c r="A1" s="1" t="s">
        <v>73</v>
      </c>
      <c r="B1" s="1" t="s">
        <v>74</v>
      </c>
      <c r="C1" s="1" t="s">
        <v>75</v>
      </c>
      <c r="D1" s="1" t="s">
        <v>114</v>
      </c>
      <c r="E1" s="1" t="s">
        <v>115</v>
      </c>
      <c r="F1" s="1" t="s">
        <v>76</v>
      </c>
      <c r="G1" s="1" t="s">
        <v>77</v>
      </c>
      <c r="H1" s="1" t="s">
        <v>52</v>
      </c>
      <c r="I1" s="43" t="s">
        <v>54</v>
      </c>
      <c r="J1" s="19" t="s">
        <v>117</v>
      </c>
    </row>
    <row r="2" ht="48" customHeight="1" spans="1:10">
      <c r="A2" s="24" t="s">
        <v>155</v>
      </c>
      <c r="B2" s="24" t="s">
        <v>156</v>
      </c>
      <c r="C2" s="3" t="s">
        <v>83</v>
      </c>
      <c r="D2" s="7" t="s">
        <v>118</v>
      </c>
      <c r="E2" s="7" t="s">
        <v>119</v>
      </c>
      <c r="F2" s="25">
        <v>1</v>
      </c>
      <c r="G2" s="26"/>
      <c r="H2" s="1">
        <v>10</v>
      </c>
      <c r="I2" s="1">
        <v>10</v>
      </c>
      <c r="J2" s="19"/>
    </row>
    <row r="3" ht="34.5" customHeight="1" spans="1:10">
      <c r="A3" s="27"/>
      <c r="B3" s="27"/>
      <c r="C3" s="28" t="s">
        <v>157</v>
      </c>
      <c r="D3" s="28" t="s">
        <v>122</v>
      </c>
      <c r="E3" s="28" t="s">
        <v>123</v>
      </c>
      <c r="F3" s="29">
        <v>1</v>
      </c>
      <c r="G3" s="30"/>
      <c r="H3" s="8">
        <v>10</v>
      </c>
      <c r="I3" s="8">
        <v>10</v>
      </c>
      <c r="J3" s="19"/>
    </row>
    <row r="4" ht="34.5" customHeight="1" spans="1:10">
      <c r="A4" s="27"/>
      <c r="B4" s="31"/>
      <c r="C4" s="28" t="s">
        <v>158</v>
      </c>
      <c r="D4" s="28" t="s">
        <v>122</v>
      </c>
      <c r="E4" s="28" t="s">
        <v>123</v>
      </c>
      <c r="F4" s="29">
        <v>1</v>
      </c>
      <c r="G4" s="30"/>
      <c r="H4" s="8">
        <v>10</v>
      </c>
      <c r="I4" s="8">
        <v>10</v>
      </c>
      <c r="J4" s="19"/>
    </row>
    <row r="5" ht="53.55" customHeight="1" spans="1:10">
      <c r="A5" s="27"/>
      <c r="B5" s="32" t="s">
        <v>159</v>
      </c>
      <c r="C5" s="7" t="s">
        <v>88</v>
      </c>
      <c r="D5" s="7" t="s">
        <v>166</v>
      </c>
      <c r="E5" s="14"/>
      <c r="F5" s="25">
        <v>1</v>
      </c>
      <c r="G5" s="26"/>
      <c r="H5" s="8">
        <v>7</v>
      </c>
      <c r="I5" s="8">
        <v>6</v>
      </c>
      <c r="J5" s="42"/>
    </row>
    <row r="6" ht="91.05" customHeight="1" spans="1:11">
      <c r="A6" s="27"/>
      <c r="B6" s="32"/>
      <c r="C6" s="7" t="s">
        <v>90</v>
      </c>
      <c r="D6" s="33" t="s">
        <v>167</v>
      </c>
      <c r="E6" s="14"/>
      <c r="F6" s="25">
        <v>1</v>
      </c>
      <c r="G6" s="34"/>
      <c r="H6" s="35">
        <v>5</v>
      </c>
      <c r="I6" s="35">
        <v>5</v>
      </c>
      <c r="J6" s="39"/>
      <c r="K6" s="44"/>
    </row>
    <row r="7" ht="34.05" customHeight="1" spans="1:10">
      <c r="A7" s="27"/>
      <c r="B7" s="32"/>
      <c r="C7" s="7" t="s">
        <v>91</v>
      </c>
      <c r="D7" s="7" t="s">
        <v>126</v>
      </c>
      <c r="E7" s="14"/>
      <c r="F7" s="25">
        <v>1</v>
      </c>
      <c r="G7" s="26"/>
      <c r="H7" s="8">
        <v>5</v>
      </c>
      <c r="I7" s="45">
        <v>5</v>
      </c>
      <c r="J7" s="42"/>
    </row>
    <row r="8" ht="30" customHeight="1" spans="1:10">
      <c r="A8" s="27"/>
      <c r="B8" s="32"/>
      <c r="C8" s="7" t="s">
        <v>92</v>
      </c>
      <c r="D8" s="7" t="s">
        <v>127</v>
      </c>
      <c r="E8" s="14"/>
      <c r="F8" s="25">
        <v>1</v>
      </c>
      <c r="G8" s="26"/>
      <c r="H8" s="8">
        <v>5</v>
      </c>
      <c r="I8" s="45">
        <v>5</v>
      </c>
      <c r="J8" s="42"/>
    </row>
    <row r="9" ht="31.05" customHeight="1" spans="1:10">
      <c r="A9" s="27"/>
      <c r="B9" s="24" t="s">
        <v>160</v>
      </c>
      <c r="C9" s="28" t="s">
        <v>161</v>
      </c>
      <c r="D9" s="7" t="s">
        <v>128</v>
      </c>
      <c r="E9" s="14"/>
      <c r="F9" s="25">
        <v>1</v>
      </c>
      <c r="G9" s="26"/>
      <c r="H9" s="8">
        <v>5</v>
      </c>
      <c r="I9" s="45">
        <v>5</v>
      </c>
      <c r="J9" s="42"/>
    </row>
    <row r="10" ht="33" customHeight="1" spans="1:10">
      <c r="A10" s="31"/>
      <c r="B10" s="32" t="s">
        <v>162</v>
      </c>
      <c r="C10" s="7" t="s">
        <v>98</v>
      </c>
      <c r="D10" s="7" t="s">
        <v>168</v>
      </c>
      <c r="E10" s="14"/>
      <c r="F10" s="25">
        <v>1</v>
      </c>
      <c r="G10" s="26"/>
      <c r="H10" s="8">
        <v>3</v>
      </c>
      <c r="I10" s="8">
        <v>3</v>
      </c>
      <c r="J10" s="42"/>
    </row>
    <row r="11" ht="30" customHeight="1" spans="1:10">
      <c r="A11" s="32" t="s">
        <v>163</v>
      </c>
      <c r="B11" s="36" t="s">
        <v>100</v>
      </c>
      <c r="C11" s="28" t="s">
        <v>164</v>
      </c>
      <c r="D11" s="28" t="s">
        <v>132</v>
      </c>
      <c r="E11" s="37"/>
      <c r="F11" s="38" t="s">
        <v>102</v>
      </c>
      <c r="G11" s="39" t="s">
        <v>103</v>
      </c>
      <c r="H11" s="40">
        <v>10</v>
      </c>
      <c r="I11" s="8">
        <v>10</v>
      </c>
      <c r="J11" s="39"/>
    </row>
    <row r="12" ht="36" spans="1:10">
      <c r="A12" s="32"/>
      <c r="B12" s="41" t="s">
        <v>104</v>
      </c>
      <c r="C12" s="7" t="s">
        <v>105</v>
      </c>
      <c r="D12" s="7" t="s">
        <v>133</v>
      </c>
      <c r="E12" s="14"/>
      <c r="F12" s="32" t="s">
        <v>106</v>
      </c>
      <c r="G12" s="42"/>
      <c r="H12" s="8">
        <v>10</v>
      </c>
      <c r="I12" s="45">
        <v>10</v>
      </c>
      <c r="J12" s="42"/>
    </row>
    <row r="13" ht="36" spans="1:10">
      <c r="A13" s="32"/>
      <c r="B13" s="38" t="s">
        <v>107</v>
      </c>
      <c r="C13" s="28" t="s">
        <v>165</v>
      </c>
      <c r="D13" s="28" t="s">
        <v>134</v>
      </c>
      <c r="E13" s="28" t="s">
        <v>135</v>
      </c>
      <c r="F13" s="38" t="s">
        <v>109</v>
      </c>
      <c r="G13" s="39"/>
      <c r="H13" s="38">
        <v>10</v>
      </c>
      <c r="I13" s="32">
        <v>10</v>
      </c>
      <c r="J13" s="39"/>
    </row>
    <row r="14" ht="36" spans="1:10">
      <c r="A14" s="32" t="s">
        <v>110</v>
      </c>
      <c r="B14" s="32" t="s">
        <v>111</v>
      </c>
      <c r="C14" s="39" t="s">
        <v>111</v>
      </c>
      <c r="D14" s="7" t="s">
        <v>136</v>
      </c>
      <c r="E14" s="14"/>
      <c r="F14" s="25">
        <v>0.9</v>
      </c>
      <c r="G14" s="26"/>
      <c r="H14" s="32">
        <v>10</v>
      </c>
      <c r="I14" s="32">
        <v>9</v>
      </c>
      <c r="J14" s="42"/>
    </row>
    <row r="15" ht="25.05" customHeight="1" spans="1:10">
      <c r="A15" s="14"/>
      <c r="B15" s="14"/>
      <c r="C15" s="37"/>
      <c r="D15" s="14"/>
      <c r="E15" s="14"/>
      <c r="F15" s="17"/>
      <c r="G15" s="14"/>
      <c r="H15" s="17">
        <f>SUM(H2:H14)</f>
        <v>100</v>
      </c>
      <c r="I15" s="32">
        <v>98</v>
      </c>
      <c r="J15" s="14"/>
    </row>
  </sheetData>
  <mergeCells count="4">
    <mergeCell ref="A2:A10"/>
    <mergeCell ref="A11:A13"/>
    <mergeCell ref="B2:B4"/>
    <mergeCell ref="B5:B8"/>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J19"/>
  <sheetViews>
    <sheetView workbookViewId="0">
      <selection activeCell="D16" sqref="D16"/>
    </sheetView>
  </sheetViews>
  <sheetFormatPr defaultColWidth="9" defaultRowHeight="13.5"/>
  <cols>
    <col min="1" max="1" width="7.44166666666667" customWidth="1"/>
    <col min="2" max="2" width="10.6666666666667" customWidth="1"/>
    <col min="3" max="3" width="19.4416666666667" customWidth="1"/>
    <col min="4" max="4" width="31.8916666666667" customWidth="1"/>
    <col min="5" max="5" width="23.6666666666667" customWidth="1"/>
    <col min="6" max="6" width="8.33333333333333" customWidth="1"/>
    <col min="7" max="7" width="8.66666666666667" customWidth="1"/>
    <col min="8" max="8" width="7.89166666666667" customWidth="1"/>
    <col min="9" max="9" width="6.66666666666667" customWidth="1"/>
    <col min="10" max="10" width="8.33333333333333" customWidth="1"/>
  </cols>
  <sheetData>
    <row r="1" ht="54.6" customHeight="1" spans="1:10">
      <c r="A1" s="1" t="s">
        <v>73</v>
      </c>
      <c r="B1" s="1" t="s">
        <v>74</v>
      </c>
      <c r="C1" s="1" t="s">
        <v>75</v>
      </c>
      <c r="D1" s="1" t="s">
        <v>114</v>
      </c>
      <c r="E1" s="1" t="s">
        <v>115</v>
      </c>
      <c r="F1" s="1" t="s">
        <v>116</v>
      </c>
      <c r="G1" s="1" t="s">
        <v>77</v>
      </c>
      <c r="H1" s="1" t="s">
        <v>52</v>
      </c>
      <c r="I1" s="1" t="s">
        <v>54</v>
      </c>
      <c r="J1" s="23" t="s">
        <v>117</v>
      </c>
    </row>
    <row r="2" ht="54.6" customHeight="1" spans="1:10">
      <c r="A2" s="2"/>
      <c r="B2" s="2"/>
      <c r="C2" s="3" t="s">
        <v>83</v>
      </c>
      <c r="D2" s="3" t="s">
        <v>118</v>
      </c>
      <c r="E2" s="3" t="s">
        <v>119</v>
      </c>
      <c r="F2" s="1">
        <v>100</v>
      </c>
      <c r="G2" s="1">
        <v>100</v>
      </c>
      <c r="H2" s="1">
        <v>10</v>
      </c>
      <c r="I2" s="1">
        <v>10</v>
      </c>
      <c r="J2" s="23"/>
    </row>
    <row r="3" ht="54.6" customHeight="1" spans="1:10">
      <c r="A3" s="2" t="s">
        <v>169</v>
      </c>
      <c r="B3" s="4" t="s">
        <v>156</v>
      </c>
      <c r="C3" s="3" t="s">
        <v>170</v>
      </c>
      <c r="D3" s="3" t="s">
        <v>171</v>
      </c>
      <c r="E3" s="3" t="s">
        <v>172</v>
      </c>
      <c r="F3" s="1">
        <v>100</v>
      </c>
      <c r="G3" s="1">
        <v>100</v>
      </c>
      <c r="H3" s="1">
        <v>15</v>
      </c>
      <c r="I3" s="1"/>
      <c r="J3" s="23"/>
    </row>
    <row r="4" ht="42" customHeight="1" spans="1:10">
      <c r="A4" s="5"/>
      <c r="B4" s="6" t="s">
        <v>159</v>
      </c>
      <c r="C4" s="3" t="s">
        <v>88</v>
      </c>
      <c r="D4" s="7" t="s">
        <v>173</v>
      </c>
      <c r="E4" s="7"/>
      <c r="F4" s="7"/>
      <c r="G4" s="7"/>
      <c r="H4" s="8">
        <v>5</v>
      </c>
      <c r="I4" s="14"/>
      <c r="J4" s="14"/>
    </row>
    <row r="5" ht="111" customHeight="1" spans="1:10">
      <c r="A5" s="5"/>
      <c r="B5" s="6"/>
      <c r="C5" s="3" t="s">
        <v>90</v>
      </c>
      <c r="D5" s="7" t="s">
        <v>167</v>
      </c>
      <c r="E5" s="7"/>
      <c r="F5" s="7"/>
      <c r="G5" s="7"/>
      <c r="H5" s="8">
        <v>5</v>
      </c>
      <c r="I5" s="14"/>
      <c r="J5" s="14"/>
    </row>
    <row r="6" ht="51.6" customHeight="1" spans="1:10">
      <c r="A6" s="5"/>
      <c r="B6" s="6"/>
      <c r="C6" s="3" t="s">
        <v>174</v>
      </c>
      <c r="D6" s="7" t="s">
        <v>171</v>
      </c>
      <c r="E6" s="7" t="s">
        <v>175</v>
      </c>
      <c r="F6" s="7"/>
      <c r="G6" s="7"/>
      <c r="H6" s="8">
        <v>15</v>
      </c>
      <c r="I6" s="14"/>
      <c r="J6" s="14"/>
    </row>
    <row r="7" ht="40.2" hidden="1" customHeight="1" spans="1:10">
      <c r="A7" s="5"/>
      <c r="B7" s="6"/>
      <c r="C7" s="3"/>
      <c r="D7" s="7"/>
      <c r="E7" s="7"/>
      <c r="F7" s="7"/>
      <c r="G7" s="7"/>
      <c r="H7" s="8"/>
      <c r="I7" s="14"/>
      <c r="J7" s="14"/>
    </row>
    <row r="8" ht="45" hidden="1" customHeight="1" spans="1:10">
      <c r="A8" s="5"/>
      <c r="B8" s="9" t="s">
        <v>160</v>
      </c>
      <c r="C8" s="3"/>
      <c r="D8" s="3"/>
      <c r="E8" s="7"/>
      <c r="F8" s="10"/>
      <c r="G8" s="7"/>
      <c r="H8" s="8"/>
      <c r="I8" s="14"/>
      <c r="J8" s="14"/>
    </row>
    <row r="9" ht="45" customHeight="1" spans="1:10">
      <c r="A9" s="5"/>
      <c r="B9" s="11"/>
      <c r="C9" s="7" t="s">
        <v>176</v>
      </c>
      <c r="D9" s="3" t="s">
        <v>171</v>
      </c>
      <c r="E9" s="7" t="s">
        <v>177</v>
      </c>
      <c r="F9" s="10">
        <v>1</v>
      </c>
      <c r="G9" s="7"/>
      <c r="H9" s="8">
        <v>15</v>
      </c>
      <c r="I9" s="14"/>
      <c r="J9" s="14"/>
    </row>
    <row r="10" ht="0.6" customHeight="1" spans="1:10">
      <c r="A10" s="5"/>
      <c r="B10" s="6" t="s">
        <v>162</v>
      </c>
      <c r="C10" s="7"/>
      <c r="D10" s="7"/>
      <c r="E10" s="7"/>
      <c r="F10" s="10"/>
      <c r="G10" s="7"/>
      <c r="H10" s="8"/>
      <c r="I10" s="14"/>
      <c r="J10" s="14"/>
    </row>
    <row r="11" ht="46.95" customHeight="1" spans="1:10">
      <c r="A11" s="12"/>
      <c r="B11" s="6"/>
      <c r="C11" s="7" t="s">
        <v>98</v>
      </c>
      <c r="D11" s="7" t="s">
        <v>178</v>
      </c>
      <c r="E11" s="7" t="s">
        <v>179</v>
      </c>
      <c r="F11" s="10">
        <v>1</v>
      </c>
      <c r="G11" s="7"/>
      <c r="H11" s="8">
        <v>15</v>
      </c>
      <c r="I11" s="14"/>
      <c r="J11" s="14"/>
    </row>
    <row r="12" ht="105.6" hidden="1" customHeight="1" spans="1:10">
      <c r="A12" s="5" t="s">
        <v>180</v>
      </c>
      <c r="B12" s="13"/>
      <c r="C12" s="14"/>
      <c r="D12" s="15"/>
      <c r="E12" s="14"/>
      <c r="F12" s="16"/>
      <c r="G12" s="14"/>
      <c r="H12" s="17"/>
      <c r="I12" s="14"/>
      <c r="J12" s="14"/>
    </row>
    <row r="13" ht="45" hidden="1" customHeight="1" spans="1:10">
      <c r="A13" s="5"/>
      <c r="B13" s="18" t="s">
        <v>107</v>
      </c>
      <c r="C13" s="14"/>
      <c r="D13" s="15"/>
      <c r="E13" s="15"/>
      <c r="F13" s="15"/>
      <c r="G13" s="15"/>
      <c r="H13" s="19"/>
      <c r="I13" s="14"/>
      <c r="J13" s="14"/>
    </row>
    <row r="14" ht="56.4" customHeight="1" spans="1:10">
      <c r="A14" s="12"/>
      <c r="B14" s="20"/>
      <c r="C14" s="14" t="s">
        <v>181</v>
      </c>
      <c r="D14" s="15" t="s">
        <v>182</v>
      </c>
      <c r="E14" s="14" t="s">
        <v>135</v>
      </c>
      <c r="F14" s="14"/>
      <c r="G14" s="14"/>
      <c r="H14" s="17">
        <v>20</v>
      </c>
      <c r="I14" s="14"/>
      <c r="J14" s="14"/>
    </row>
    <row r="15" ht="45" customHeight="1" spans="1:10">
      <c r="A15" s="18" t="s">
        <v>110</v>
      </c>
      <c r="B15" s="18" t="s">
        <v>183</v>
      </c>
      <c r="C15" s="18" t="s">
        <v>112</v>
      </c>
      <c r="D15" s="14" t="s">
        <v>184</v>
      </c>
      <c r="E15" s="18" t="s">
        <v>185</v>
      </c>
      <c r="F15" s="21">
        <v>0.9</v>
      </c>
      <c r="G15" s="18"/>
      <c r="H15" s="18">
        <v>10</v>
      </c>
      <c r="I15" s="14"/>
      <c r="J15" s="14"/>
    </row>
    <row r="16" ht="45" customHeight="1" spans="1:10">
      <c r="A16" s="5"/>
      <c r="B16" s="5"/>
      <c r="C16" s="5"/>
      <c r="D16" s="14" t="s">
        <v>186</v>
      </c>
      <c r="E16" s="5"/>
      <c r="F16" s="5"/>
      <c r="G16" s="5"/>
      <c r="H16" s="5"/>
      <c r="I16" s="14"/>
      <c r="J16" s="14"/>
    </row>
    <row r="17" ht="45" customHeight="1" spans="1:10">
      <c r="A17" s="5"/>
      <c r="B17" s="5"/>
      <c r="C17" s="5"/>
      <c r="D17" s="14" t="s">
        <v>187</v>
      </c>
      <c r="E17" s="5"/>
      <c r="F17" s="5"/>
      <c r="G17" s="5"/>
      <c r="H17" s="5"/>
      <c r="I17" s="14"/>
      <c r="J17" s="14"/>
    </row>
    <row r="18" ht="45" customHeight="1" spans="1:10">
      <c r="A18" s="12"/>
      <c r="B18" s="12"/>
      <c r="C18" s="12"/>
      <c r="D18" s="14" t="s">
        <v>188</v>
      </c>
      <c r="E18" s="12"/>
      <c r="F18" s="12"/>
      <c r="G18" s="12"/>
      <c r="H18" s="12"/>
      <c r="I18" s="14"/>
      <c r="J18" s="14"/>
    </row>
    <row r="19" ht="34.5" customHeight="1" spans="1:10">
      <c r="A19" s="14"/>
      <c r="B19" s="22" t="s">
        <v>137</v>
      </c>
      <c r="C19" s="14"/>
      <c r="D19" s="14"/>
      <c r="E19" s="14"/>
      <c r="F19" s="14"/>
      <c r="G19" s="14"/>
      <c r="H19" s="17">
        <f>SUM(H3:H18)</f>
        <v>100</v>
      </c>
      <c r="I19" s="14"/>
      <c r="J19" s="14"/>
    </row>
  </sheetData>
  <mergeCells count="12">
    <mergeCell ref="A3:A11"/>
    <mergeCell ref="A12:A14"/>
    <mergeCell ref="A15:A18"/>
    <mergeCell ref="B4:B7"/>
    <mergeCell ref="B8:B9"/>
    <mergeCell ref="B10:B11"/>
    <mergeCell ref="B13:B14"/>
    <mergeCell ref="B15:B18"/>
    <mergeCell ref="C15:C18"/>
    <mergeCell ref="E15:E18"/>
    <mergeCell ref="F15:F18"/>
    <mergeCell ref="H15:H18"/>
  </mergeCells>
  <pageMargins left="0.7" right="0.7" top="0.75" bottom="0.75" header="0.3" footer="0.3"/>
  <pageSetup paperSize="9" scale="67"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基础数据</vt:lpstr>
      <vt:lpstr>整体自评</vt:lpstr>
      <vt:lpstr>1、整体指标</vt:lpstr>
      <vt:lpstr>项目自评</vt:lpstr>
      <vt:lpstr>2、项目指标</vt:lpstr>
      <vt:lpstr>城乡居保项目支出 (运行维护经费-2万元)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张立燕</dc:creator>
  <cp:lastModifiedBy>麻点儿香蕉</cp:lastModifiedBy>
  <dcterms:created xsi:type="dcterms:W3CDTF">2020-05-20T03:16:00Z</dcterms:created>
  <cp:lastPrinted>2020-05-21T16:13:00Z</cp:lastPrinted>
  <dcterms:modified xsi:type="dcterms:W3CDTF">2022-09-19T09:01:50Z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18E60DAF61A24B459B7E9FEB11064BEE</vt:lpwstr>
  </property>
  <property fmtid="{D5CDD505-2E9C-101B-9397-08002B2CF9AE}" pid="3" name="KSOProductBuildVer">
    <vt:lpwstr>2052-11.1.0.12358</vt:lpwstr>
  </property>
</Properties>
</file>